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DLINK\ges_04\Documents\Отчет по инвестиц 2024\"/>
    </mc:Choice>
  </mc:AlternateContent>
  <xr:revisionPtr revIDLastSave="0" documentId="13_ncr:1_{C6A98F1A-1308-46E3-BD20-E1855A756780}" xr6:coauthVersionLast="45" xr6:coauthVersionMax="45" xr10:uidLastSave="{00000000-0000-0000-0000-000000000000}"/>
  <bookViews>
    <workbookView xWindow="-120" yWindow="-120" windowWidth="29040" windowHeight="15840" tabRatio="550" xr2:uid="{00000000-000D-0000-FFFF-FFFF00000000}"/>
  </bookViews>
  <sheets>
    <sheet name="10" sheetId="7" r:id="rId1"/>
    <sheet name="11" sheetId="8" r:id="rId2"/>
    <sheet name="12" sheetId="9" r:id="rId3"/>
    <sheet name="13" sheetId="10" r:id="rId4"/>
    <sheet name="14" sheetId="17" r:id="rId5"/>
    <sheet name="15" sheetId="11" r:id="rId6"/>
    <sheet name="16" sheetId="12" r:id="rId7"/>
    <sheet name="17" sheetId="13" r:id="rId8"/>
    <sheet name="18" sheetId="14" r:id="rId9"/>
    <sheet name="19" sheetId="15" r:id="rId10"/>
    <sheet name="20" sheetId="18" r:id="rId11"/>
  </sheets>
  <definedNames>
    <definedName name="TABLE" localSheetId="0">'10'!#REF!</definedName>
    <definedName name="TABLE" localSheetId="1">'11'!#REF!</definedName>
    <definedName name="TABLE" localSheetId="2">'12'!#REF!</definedName>
    <definedName name="TABLE" localSheetId="3">'13'!#REF!</definedName>
    <definedName name="TABLE" localSheetId="4">'14'!#REF!</definedName>
    <definedName name="TABLE" localSheetId="5">'15'!#REF!</definedName>
    <definedName name="TABLE" localSheetId="6">'16'!#REF!</definedName>
    <definedName name="TABLE" localSheetId="7">'17'!#REF!</definedName>
    <definedName name="TABLE" localSheetId="8">'18'!#REF!</definedName>
    <definedName name="TABLE" localSheetId="9">'19'!#REF!</definedName>
    <definedName name="TABLE_2" localSheetId="0">'10'!#REF!</definedName>
    <definedName name="TABLE_2" localSheetId="1">'11'!#REF!</definedName>
    <definedName name="TABLE_2" localSheetId="2">'12'!#REF!</definedName>
    <definedName name="TABLE_2" localSheetId="3">'13'!#REF!</definedName>
    <definedName name="TABLE_2" localSheetId="4">'14'!#REF!</definedName>
    <definedName name="TABLE_2" localSheetId="5">'15'!#REF!</definedName>
    <definedName name="TABLE_2" localSheetId="6">'16'!#REF!</definedName>
    <definedName name="TABLE_2" localSheetId="7">'17'!#REF!</definedName>
    <definedName name="TABLE_2" localSheetId="8">'18'!#REF!</definedName>
    <definedName name="TABLE_2" localSheetId="9">'19'!#REF!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36" i="18" l="1"/>
  <c r="CC55" i="11" l="1"/>
  <c r="CB55" i="11"/>
  <c r="CA55" i="11"/>
  <c r="BZ55" i="11"/>
  <c r="BY55" i="11"/>
  <c r="BX55" i="11"/>
  <c r="BW55" i="11"/>
  <c r="CC54" i="11"/>
  <c r="CB54" i="11"/>
  <c r="CA54" i="11"/>
  <c r="BZ54" i="11"/>
  <c r="BY54" i="11"/>
  <c r="BX54" i="11"/>
  <c r="BW54" i="11"/>
  <c r="CC53" i="11"/>
  <c r="CB53" i="11"/>
  <c r="CA53" i="11"/>
  <c r="BZ53" i="11"/>
  <c r="BY53" i="11"/>
  <c r="BX53" i="11"/>
  <c r="BW53" i="11"/>
  <c r="CC52" i="11"/>
  <c r="CB52" i="11"/>
  <c r="CA52" i="11"/>
  <c r="BZ52" i="11"/>
  <c r="BY52" i="11"/>
  <c r="BX52" i="11"/>
  <c r="BW52" i="11"/>
  <c r="CC51" i="11"/>
  <c r="CB51" i="11"/>
  <c r="CA51" i="11"/>
  <c r="BZ51" i="11"/>
  <c r="BY51" i="11"/>
  <c r="BX51" i="11"/>
  <c r="BW51" i="11"/>
  <c r="CC64" i="11"/>
  <c r="CB64" i="11"/>
  <c r="CA64" i="11"/>
  <c r="BZ64" i="11"/>
  <c r="BY64" i="11"/>
  <c r="BX64" i="11"/>
  <c r="BW64" i="11"/>
  <c r="CC97" i="11"/>
  <c r="CB97" i="11"/>
  <c r="CA97" i="11"/>
  <c r="BZ97" i="11"/>
  <c r="BY97" i="11"/>
  <c r="BX97" i="11"/>
  <c r="BW97" i="11"/>
  <c r="BX104" i="11"/>
  <c r="BY104" i="11"/>
  <c r="BZ104" i="11"/>
  <c r="CA104" i="11"/>
  <c r="CB104" i="11"/>
  <c r="CC104" i="11"/>
  <c r="BW104" i="11"/>
  <c r="BZ21" i="10"/>
  <c r="BZ28" i="10"/>
  <c r="BZ56" i="10"/>
  <c r="BZ55" i="10"/>
  <c r="BZ54" i="10"/>
  <c r="BZ53" i="10"/>
  <c r="BZ52" i="10"/>
  <c r="BZ51" i="10"/>
  <c r="BZ50" i="10"/>
  <c r="BZ49" i="10"/>
  <c r="BZ67" i="10"/>
  <c r="BZ66" i="10"/>
  <c r="BZ65" i="10"/>
  <c r="BZ89" i="10"/>
  <c r="BZ88" i="10"/>
  <c r="BZ105" i="10"/>
  <c r="BZ104" i="10"/>
  <c r="BZ111" i="10"/>
  <c r="BY56" i="10"/>
  <c r="BY55" i="10"/>
  <c r="BY54" i="10"/>
  <c r="BY53" i="10"/>
  <c r="BY52" i="10"/>
  <c r="BY67" i="10"/>
  <c r="BY105" i="10"/>
  <c r="BZ112" i="10"/>
  <c r="BY112" i="10"/>
  <c r="U19" i="9"/>
  <c r="U26" i="9"/>
  <c r="U54" i="9"/>
  <c r="U53" i="9"/>
  <c r="U52" i="9"/>
  <c r="U51" i="9"/>
  <c r="U50" i="9"/>
  <c r="U49" i="9"/>
  <c r="U48" i="9"/>
  <c r="U47" i="9"/>
  <c r="U68" i="9"/>
  <c r="U67" i="9"/>
  <c r="U66" i="9"/>
  <c r="U85" i="9"/>
  <c r="U84" i="9"/>
  <c r="U101" i="9"/>
  <c r="U100" i="9"/>
  <c r="U107" i="9"/>
  <c r="T54" i="9"/>
  <c r="T53" i="9"/>
  <c r="T52" i="9"/>
  <c r="T51" i="9"/>
  <c r="T50" i="9"/>
  <c r="T68" i="9"/>
  <c r="T101" i="9"/>
  <c r="U108" i="9"/>
  <c r="T108" i="9"/>
  <c r="S19" i="7"/>
  <c r="S26" i="7"/>
  <c r="S54" i="7"/>
  <c r="S53" i="7"/>
  <c r="S52" i="7"/>
  <c r="S51" i="7"/>
  <c r="S50" i="7"/>
  <c r="S49" i="7"/>
  <c r="S48" i="7"/>
  <c r="S47" i="7"/>
  <c r="S71" i="7"/>
  <c r="S70" i="7"/>
  <c r="S69" i="7"/>
  <c r="S92" i="7"/>
  <c r="S91" i="7"/>
  <c r="S108" i="7"/>
  <c r="S107" i="7"/>
  <c r="S114" i="7"/>
  <c r="R54" i="7"/>
  <c r="R53" i="7"/>
  <c r="R52" i="7"/>
  <c r="R51" i="7"/>
  <c r="R50" i="7"/>
  <c r="R71" i="7"/>
  <c r="R108" i="7"/>
  <c r="S115" i="7"/>
  <c r="R115" i="7"/>
  <c r="B64" i="14" l="1"/>
  <c r="C64" i="14"/>
  <c r="B65" i="14"/>
  <c r="C65" i="14"/>
  <c r="B66" i="14"/>
  <c r="C66" i="14"/>
  <c r="B67" i="14"/>
  <c r="C67" i="14"/>
  <c r="B68" i="14"/>
  <c r="C68" i="14"/>
  <c r="B69" i="14"/>
  <c r="C69" i="14"/>
  <c r="B70" i="14"/>
  <c r="C70" i="14"/>
  <c r="B71" i="14"/>
  <c r="C71" i="14"/>
  <c r="B72" i="14"/>
  <c r="C72" i="14"/>
  <c r="B73" i="14"/>
  <c r="C73" i="14"/>
  <c r="B74" i="14"/>
  <c r="C74" i="14"/>
  <c r="B75" i="14"/>
  <c r="C75" i="14"/>
  <c r="B76" i="14"/>
  <c r="C76" i="14"/>
  <c r="B77" i="14"/>
  <c r="C77" i="14"/>
  <c r="B78" i="14"/>
  <c r="C78" i="14"/>
  <c r="C63" i="14"/>
  <c r="B63" i="14"/>
  <c r="C104" i="14"/>
  <c r="B104" i="14"/>
  <c r="B98" i="14"/>
  <c r="C98" i="14"/>
  <c r="B99" i="14"/>
  <c r="C99" i="14"/>
  <c r="B100" i="14"/>
  <c r="C100" i="14"/>
  <c r="B101" i="14"/>
  <c r="C101" i="14"/>
  <c r="C97" i="14"/>
  <c r="B97" i="14"/>
  <c r="B35" i="14"/>
  <c r="C35" i="14"/>
  <c r="B36" i="14"/>
  <c r="C36" i="14"/>
  <c r="B37" i="14"/>
  <c r="C37" i="14"/>
  <c r="B38" i="14"/>
  <c r="C38" i="14"/>
  <c r="B39" i="14"/>
  <c r="C39" i="14"/>
  <c r="B40" i="14"/>
  <c r="C40" i="14"/>
  <c r="B41" i="14"/>
  <c r="C41" i="14"/>
  <c r="B42" i="14"/>
  <c r="C42" i="14"/>
  <c r="B43" i="14"/>
  <c r="C43" i="14"/>
  <c r="C34" i="14"/>
  <c r="B34" i="14"/>
  <c r="C106" i="13"/>
  <c r="B106" i="13"/>
  <c r="B100" i="13"/>
  <c r="C100" i="13"/>
  <c r="B101" i="13"/>
  <c r="C101" i="13"/>
  <c r="B102" i="13"/>
  <c r="C102" i="13"/>
  <c r="B103" i="13"/>
  <c r="C103" i="13"/>
  <c r="C99" i="13"/>
  <c r="B99" i="13"/>
  <c r="B64" i="13" l="1"/>
  <c r="C64" i="13"/>
  <c r="B65" i="13"/>
  <c r="C65" i="13"/>
  <c r="B66" i="13"/>
  <c r="C66" i="13"/>
  <c r="B67" i="13"/>
  <c r="C67" i="13"/>
  <c r="B68" i="13"/>
  <c r="C68" i="13"/>
  <c r="B69" i="13"/>
  <c r="C69" i="13"/>
  <c r="B70" i="13"/>
  <c r="C70" i="13"/>
  <c r="B71" i="13"/>
  <c r="C71" i="13"/>
  <c r="B72" i="13"/>
  <c r="C72" i="13"/>
  <c r="B73" i="13"/>
  <c r="C73" i="13"/>
  <c r="B74" i="13"/>
  <c r="C74" i="13"/>
  <c r="B75" i="13"/>
  <c r="C75" i="13"/>
  <c r="B76" i="13"/>
  <c r="C76" i="13"/>
  <c r="C63" i="13"/>
  <c r="B63" i="13"/>
  <c r="B52" i="13" l="1"/>
  <c r="C52" i="13"/>
  <c r="B53" i="13"/>
  <c r="C53" i="13"/>
  <c r="B54" i="13"/>
  <c r="C54" i="13"/>
  <c r="B55" i="13"/>
  <c r="C55" i="13"/>
  <c r="B56" i="13"/>
  <c r="C56" i="13"/>
  <c r="B57" i="13"/>
  <c r="C57" i="13"/>
  <c r="B58" i="13"/>
  <c r="C58" i="13"/>
  <c r="B59" i="13"/>
  <c r="C59" i="13"/>
  <c r="C51" i="13"/>
  <c r="B51" i="13"/>
  <c r="C104" i="11" l="1"/>
  <c r="B104" i="11"/>
  <c r="B98" i="11"/>
  <c r="C98" i="11"/>
  <c r="B99" i="11"/>
  <c r="C99" i="11"/>
  <c r="B100" i="11"/>
  <c r="C100" i="11"/>
  <c r="B101" i="11"/>
  <c r="C101" i="11"/>
  <c r="C97" i="11"/>
  <c r="B97" i="11"/>
  <c r="B65" i="11"/>
  <c r="C65" i="11"/>
  <c r="B66" i="11"/>
  <c r="C66" i="11"/>
  <c r="B67" i="11"/>
  <c r="C67" i="11"/>
  <c r="B68" i="11"/>
  <c r="C68" i="11"/>
  <c r="B69" i="11"/>
  <c r="C69" i="11"/>
  <c r="B70" i="11"/>
  <c r="C70" i="11"/>
  <c r="B71" i="11"/>
  <c r="C71" i="11"/>
  <c r="B72" i="11"/>
  <c r="C72" i="11"/>
  <c r="B73" i="11"/>
  <c r="C73" i="11"/>
  <c r="B74" i="11"/>
  <c r="C74" i="11"/>
  <c r="B75" i="11"/>
  <c r="C75" i="11"/>
  <c r="B76" i="11"/>
  <c r="C76" i="11"/>
  <c r="B77" i="11"/>
  <c r="C77" i="11"/>
  <c r="B78" i="11"/>
  <c r="C78" i="11"/>
  <c r="C64" i="11"/>
  <c r="B64" i="11"/>
  <c r="E52" i="11"/>
  <c r="E53" i="11"/>
  <c r="E54" i="11"/>
  <c r="E55" i="11"/>
  <c r="B52" i="11"/>
  <c r="C52" i="11"/>
  <c r="B53" i="11"/>
  <c r="C53" i="11"/>
  <c r="B54" i="11"/>
  <c r="C54" i="11"/>
  <c r="B55" i="11"/>
  <c r="C55" i="11"/>
  <c r="B56" i="11"/>
  <c r="C56" i="11"/>
  <c r="B57" i="11"/>
  <c r="C57" i="11"/>
  <c r="B58" i="11"/>
  <c r="C58" i="11"/>
  <c r="B59" i="11"/>
  <c r="C59" i="11"/>
  <c r="B60" i="11"/>
  <c r="C60" i="11"/>
  <c r="C51" i="11"/>
  <c r="B51" i="11"/>
  <c r="C107" i="17"/>
  <c r="B107" i="17"/>
  <c r="B102" i="17"/>
  <c r="C102" i="17"/>
  <c r="B103" i="17"/>
  <c r="C103" i="17"/>
  <c r="B104" i="17"/>
  <c r="C104" i="17"/>
  <c r="B101" i="17"/>
  <c r="C101" i="17"/>
  <c r="C100" i="17"/>
  <c r="B100" i="17"/>
  <c r="B67" i="17"/>
  <c r="C67" i="17"/>
  <c r="B68" i="17"/>
  <c r="C68" i="17"/>
  <c r="B69" i="17"/>
  <c r="C69" i="17"/>
  <c r="B70" i="17"/>
  <c r="C70" i="17"/>
  <c r="B71" i="17"/>
  <c r="C71" i="17"/>
  <c r="B72" i="17"/>
  <c r="C72" i="17"/>
  <c r="B73" i="17"/>
  <c r="C73" i="17"/>
  <c r="B74" i="17"/>
  <c r="C74" i="17"/>
  <c r="B75" i="17"/>
  <c r="C75" i="17"/>
  <c r="B76" i="17"/>
  <c r="C76" i="17"/>
  <c r="B77" i="17"/>
  <c r="C77" i="17"/>
  <c r="B78" i="17"/>
  <c r="C78" i="17"/>
  <c r="B79" i="17"/>
  <c r="C79" i="17"/>
  <c r="B80" i="17"/>
  <c r="C80" i="17"/>
  <c r="C66" i="17"/>
  <c r="B66" i="17"/>
  <c r="B36" i="17"/>
  <c r="C36" i="17"/>
  <c r="B37" i="17"/>
  <c r="C37" i="17"/>
  <c r="B38" i="17"/>
  <c r="C38" i="17"/>
  <c r="B39" i="17"/>
  <c r="C39" i="17"/>
  <c r="B40" i="17"/>
  <c r="C40" i="17"/>
  <c r="B41" i="17"/>
  <c r="C41" i="17"/>
  <c r="B42" i="17"/>
  <c r="C42" i="17"/>
  <c r="B43" i="17"/>
  <c r="C43" i="17"/>
  <c r="B44" i="17"/>
  <c r="C44" i="17"/>
  <c r="B45" i="17"/>
  <c r="C45" i="17"/>
  <c r="C35" i="17"/>
  <c r="B35" i="17"/>
  <c r="C112" i="10" l="1"/>
  <c r="B112" i="10"/>
  <c r="B106" i="10"/>
  <c r="C106" i="10"/>
  <c r="B107" i="10"/>
  <c r="C107" i="10"/>
  <c r="B108" i="10"/>
  <c r="C108" i="10"/>
  <c r="B109" i="10"/>
  <c r="C109" i="10"/>
  <c r="C105" i="10"/>
  <c r="B105" i="10"/>
  <c r="B68" i="10"/>
  <c r="C68" i="10"/>
  <c r="B69" i="10"/>
  <c r="C69" i="10"/>
  <c r="B70" i="10"/>
  <c r="C70" i="10"/>
  <c r="B71" i="10"/>
  <c r="C71" i="10"/>
  <c r="B72" i="10"/>
  <c r="C72" i="10"/>
  <c r="B73" i="10"/>
  <c r="C73" i="10"/>
  <c r="B74" i="10"/>
  <c r="C74" i="10"/>
  <c r="B75" i="10"/>
  <c r="C75" i="10"/>
  <c r="B76" i="10"/>
  <c r="C76" i="10"/>
  <c r="B77" i="10"/>
  <c r="C77" i="10"/>
  <c r="B78" i="10"/>
  <c r="C78" i="10"/>
  <c r="B79" i="10"/>
  <c r="C79" i="10"/>
  <c r="B80" i="10"/>
  <c r="C80" i="10"/>
  <c r="C67" i="10"/>
  <c r="B67" i="10"/>
  <c r="B53" i="10"/>
  <c r="C53" i="10"/>
  <c r="B54" i="10"/>
  <c r="C54" i="10"/>
  <c r="B55" i="10"/>
  <c r="C55" i="10"/>
  <c r="B56" i="10"/>
  <c r="C56" i="10"/>
  <c r="B57" i="10"/>
  <c r="C57" i="10"/>
  <c r="B58" i="10"/>
  <c r="C58" i="10"/>
  <c r="C52" i="10"/>
  <c r="B52" i="10"/>
  <c r="C108" i="9"/>
  <c r="B108" i="9"/>
  <c r="B102" i="9"/>
  <c r="C102" i="9"/>
  <c r="B103" i="9"/>
  <c r="C103" i="9"/>
  <c r="B104" i="9"/>
  <c r="C104" i="9"/>
  <c r="B105" i="9"/>
  <c r="C105" i="9"/>
  <c r="C101" i="9"/>
  <c r="B101" i="9"/>
  <c r="B69" i="9"/>
  <c r="C69" i="9"/>
  <c r="B70" i="9"/>
  <c r="C70" i="9"/>
  <c r="B71" i="9"/>
  <c r="C71" i="9"/>
  <c r="B72" i="9"/>
  <c r="C72" i="9"/>
  <c r="B73" i="9"/>
  <c r="C73" i="9"/>
  <c r="B74" i="9"/>
  <c r="C74" i="9"/>
  <c r="B75" i="9"/>
  <c r="C75" i="9"/>
  <c r="B76" i="9"/>
  <c r="C76" i="9"/>
  <c r="B77" i="9"/>
  <c r="C77" i="9"/>
  <c r="B78" i="9"/>
  <c r="C78" i="9"/>
  <c r="B79" i="9"/>
  <c r="C79" i="9"/>
  <c r="B80" i="9"/>
  <c r="C80" i="9"/>
  <c r="B81" i="9"/>
  <c r="C81" i="9"/>
  <c r="C68" i="9"/>
  <c r="B68" i="9"/>
  <c r="F54" i="9"/>
  <c r="F53" i="9"/>
  <c r="F52" i="9"/>
  <c r="F51" i="9"/>
  <c r="F50" i="9"/>
  <c r="B51" i="9"/>
  <c r="C51" i="9"/>
  <c r="B52" i="9"/>
  <c r="C52" i="9"/>
  <c r="B53" i="9"/>
  <c r="C53" i="9"/>
  <c r="B54" i="9"/>
  <c r="C54" i="9"/>
  <c r="B55" i="9"/>
  <c r="C55" i="9"/>
  <c r="B56" i="9"/>
  <c r="C56" i="9"/>
  <c r="C50" i="9"/>
  <c r="B50" i="9"/>
  <c r="I68" i="8"/>
  <c r="C103" i="8"/>
  <c r="B103" i="8"/>
  <c r="C96" i="8"/>
  <c r="B96" i="8"/>
  <c r="B63" i="8"/>
  <c r="C63" i="8"/>
  <c r="B64" i="8"/>
  <c r="C64" i="8"/>
  <c r="B65" i="8"/>
  <c r="C65" i="8"/>
  <c r="B66" i="8"/>
  <c r="C66" i="8"/>
  <c r="B67" i="8"/>
  <c r="C67" i="8"/>
  <c r="B68" i="8"/>
  <c r="C68" i="8"/>
  <c r="B69" i="8"/>
  <c r="C69" i="8"/>
  <c r="B70" i="8"/>
  <c r="C70" i="8"/>
  <c r="B71" i="8"/>
  <c r="C71" i="8"/>
  <c r="B72" i="8"/>
  <c r="C72" i="8"/>
  <c r="B73" i="8"/>
  <c r="C73" i="8"/>
  <c r="B74" i="8"/>
  <c r="C74" i="8"/>
  <c r="B75" i="8"/>
  <c r="C75" i="8"/>
  <c r="C62" i="8"/>
  <c r="B62" i="8"/>
  <c r="B53" i="8"/>
  <c r="C53" i="8"/>
  <c r="B54" i="8"/>
  <c r="C54" i="8"/>
  <c r="B55" i="8"/>
  <c r="C55" i="8"/>
  <c r="B56" i="8"/>
  <c r="C56" i="8"/>
  <c r="C52" i="8"/>
  <c r="B52" i="8"/>
  <c r="F115" i="7"/>
  <c r="CC60" i="11" l="1"/>
  <c r="CB60" i="11"/>
  <c r="CA60" i="11"/>
  <c r="BZ60" i="11"/>
  <c r="BY60" i="11"/>
  <c r="BX60" i="11"/>
  <c r="BW60" i="11"/>
  <c r="CC59" i="11"/>
  <c r="CB59" i="11"/>
  <c r="CA59" i="11"/>
  <c r="BZ59" i="11"/>
  <c r="BY59" i="11"/>
  <c r="BX59" i="11"/>
  <c r="BW59" i="11"/>
  <c r="CC58" i="11"/>
  <c r="CB58" i="11"/>
  <c r="CA58" i="11"/>
  <c r="BZ58" i="11"/>
  <c r="BY58" i="11"/>
  <c r="BX58" i="11"/>
  <c r="BW58" i="11"/>
  <c r="CC57" i="11"/>
  <c r="CB57" i="11"/>
  <c r="CA57" i="11"/>
  <c r="BZ57" i="11"/>
  <c r="BY57" i="11"/>
  <c r="BX57" i="11"/>
  <c r="BW57" i="11"/>
  <c r="CC56" i="11"/>
  <c r="CB56" i="11"/>
  <c r="CA56" i="11"/>
  <c r="BZ56" i="11"/>
  <c r="BY56" i="11"/>
  <c r="BX56" i="11"/>
  <c r="BW56" i="11"/>
  <c r="CC78" i="11"/>
  <c r="CB78" i="11"/>
  <c r="CA78" i="11"/>
  <c r="BZ78" i="11"/>
  <c r="BY78" i="11"/>
  <c r="BX78" i="11"/>
  <c r="BW78" i="11"/>
  <c r="CC77" i="11"/>
  <c r="CB77" i="11"/>
  <c r="CA77" i="11"/>
  <c r="BZ77" i="11"/>
  <c r="BY77" i="11"/>
  <c r="BX77" i="11"/>
  <c r="BW77" i="11"/>
  <c r="CC76" i="11"/>
  <c r="CB76" i="11"/>
  <c r="CA76" i="11"/>
  <c r="BZ76" i="11"/>
  <c r="BY76" i="11"/>
  <c r="BX76" i="11"/>
  <c r="BW76" i="11"/>
  <c r="CC75" i="11"/>
  <c r="CB75" i="11"/>
  <c r="CA75" i="11"/>
  <c r="BZ75" i="11"/>
  <c r="BY75" i="11"/>
  <c r="BX75" i="11"/>
  <c r="BW75" i="11"/>
  <c r="CC74" i="11"/>
  <c r="CB74" i="11"/>
  <c r="CA74" i="11"/>
  <c r="BZ74" i="11"/>
  <c r="BY74" i="11"/>
  <c r="BX74" i="11"/>
  <c r="BW74" i="11"/>
  <c r="CC73" i="11"/>
  <c r="CB73" i="11"/>
  <c r="CA73" i="11"/>
  <c r="BZ73" i="11"/>
  <c r="BY73" i="11"/>
  <c r="BX73" i="11"/>
  <c r="BW73" i="11"/>
  <c r="CC72" i="11"/>
  <c r="CB72" i="11"/>
  <c r="CA72" i="11"/>
  <c r="BZ72" i="11"/>
  <c r="BY72" i="11"/>
  <c r="BX72" i="11"/>
  <c r="BW72" i="11"/>
  <c r="CC71" i="11"/>
  <c r="CB71" i="11"/>
  <c r="CA71" i="11"/>
  <c r="BZ71" i="11"/>
  <c r="BY71" i="11"/>
  <c r="BX71" i="11"/>
  <c r="BW71" i="11"/>
  <c r="CC70" i="11"/>
  <c r="CB70" i="11"/>
  <c r="CA70" i="11"/>
  <c r="BZ70" i="11"/>
  <c r="BY70" i="11"/>
  <c r="BX70" i="11"/>
  <c r="BW70" i="11"/>
  <c r="CC69" i="11"/>
  <c r="CB69" i="11"/>
  <c r="CA69" i="11"/>
  <c r="BZ69" i="11"/>
  <c r="BY69" i="11"/>
  <c r="BX69" i="11"/>
  <c r="BW69" i="11"/>
  <c r="CC68" i="11"/>
  <c r="CB68" i="11"/>
  <c r="CA68" i="11"/>
  <c r="BZ68" i="11"/>
  <c r="BY68" i="11"/>
  <c r="BX68" i="11"/>
  <c r="BW68" i="11"/>
  <c r="CC67" i="11"/>
  <c r="CB67" i="11"/>
  <c r="CA67" i="11"/>
  <c r="BZ67" i="11"/>
  <c r="BY67" i="11"/>
  <c r="BX67" i="11"/>
  <c r="BW67" i="11"/>
  <c r="CC66" i="11"/>
  <c r="CB66" i="11"/>
  <c r="CA66" i="11"/>
  <c r="BZ66" i="11"/>
  <c r="BY66" i="11"/>
  <c r="BX66" i="11"/>
  <c r="BW66" i="11"/>
  <c r="CC65" i="11"/>
  <c r="CB65" i="11"/>
  <c r="CA65" i="11"/>
  <c r="BZ65" i="11"/>
  <c r="BY65" i="11"/>
  <c r="BX65" i="11"/>
  <c r="BW65" i="11"/>
  <c r="CC82" i="11"/>
  <c r="CB82" i="11"/>
  <c r="CA82" i="11"/>
  <c r="BZ82" i="11"/>
  <c r="BY82" i="11"/>
  <c r="BX82" i="11"/>
  <c r="BW82" i="11"/>
  <c r="BY58" i="10"/>
  <c r="BY57" i="10"/>
  <c r="BY80" i="10"/>
  <c r="BY79" i="10"/>
  <c r="BY78" i="10"/>
  <c r="BY77" i="10"/>
  <c r="BY76" i="10"/>
  <c r="BY75" i="10"/>
  <c r="BY74" i="10"/>
  <c r="BY73" i="10"/>
  <c r="BY72" i="10"/>
  <c r="BY71" i="10"/>
  <c r="BY70" i="10"/>
  <c r="BY69" i="10"/>
  <c r="BY68" i="10"/>
  <c r="BY90" i="10"/>
  <c r="BZ58" i="10"/>
  <c r="BZ57" i="10"/>
  <c r="BZ80" i="10"/>
  <c r="BZ79" i="10"/>
  <c r="BZ78" i="10"/>
  <c r="BZ77" i="10"/>
  <c r="BZ76" i="10"/>
  <c r="BZ75" i="10"/>
  <c r="BZ74" i="10"/>
  <c r="BZ73" i="10"/>
  <c r="BZ72" i="10"/>
  <c r="BZ71" i="10"/>
  <c r="BZ70" i="10"/>
  <c r="BZ69" i="10"/>
  <c r="BZ68" i="10"/>
  <c r="BZ90" i="10"/>
  <c r="T56" i="9"/>
  <c r="T55" i="9"/>
  <c r="T81" i="9"/>
  <c r="T80" i="9"/>
  <c r="T79" i="9"/>
  <c r="T78" i="9"/>
  <c r="T77" i="9"/>
  <c r="T76" i="9"/>
  <c r="T75" i="9"/>
  <c r="T74" i="9"/>
  <c r="T73" i="9"/>
  <c r="T72" i="9"/>
  <c r="T71" i="9"/>
  <c r="T70" i="9"/>
  <c r="T69" i="9"/>
  <c r="T86" i="9"/>
  <c r="U56" i="9"/>
  <c r="U55" i="9"/>
  <c r="U81" i="9"/>
  <c r="U80" i="9"/>
  <c r="U79" i="9"/>
  <c r="U78" i="9"/>
  <c r="U77" i="9"/>
  <c r="U76" i="9"/>
  <c r="U75" i="9"/>
  <c r="U74" i="9"/>
  <c r="U73" i="9"/>
  <c r="U72" i="9"/>
  <c r="U71" i="9"/>
  <c r="U70" i="9"/>
  <c r="U69" i="9"/>
  <c r="U86" i="9"/>
  <c r="R56" i="7"/>
  <c r="R55" i="7"/>
  <c r="R84" i="7"/>
  <c r="R83" i="7"/>
  <c r="R82" i="7"/>
  <c r="R81" i="7"/>
  <c r="R80" i="7"/>
  <c r="R79" i="7"/>
  <c r="R78" i="7"/>
  <c r="R77" i="7"/>
  <c r="R76" i="7"/>
  <c r="R75" i="7"/>
  <c r="R74" i="7"/>
  <c r="R73" i="7"/>
  <c r="R72" i="7"/>
  <c r="R93" i="7"/>
  <c r="S56" i="7"/>
  <c r="S55" i="7"/>
  <c r="S84" i="7"/>
  <c r="S83" i="7"/>
  <c r="S82" i="7"/>
  <c r="S81" i="7"/>
  <c r="S80" i="7"/>
  <c r="S79" i="7"/>
  <c r="S78" i="7"/>
  <c r="S77" i="7"/>
  <c r="S76" i="7"/>
  <c r="S75" i="7"/>
  <c r="S74" i="7"/>
  <c r="S73" i="7"/>
  <c r="S72" i="7"/>
  <c r="S93" i="7"/>
  <c r="E94" i="18" l="1"/>
  <c r="D94" i="18"/>
  <c r="D70" i="18" l="1"/>
  <c r="CD82" i="11" l="1"/>
  <c r="AY64" i="13" l="1"/>
  <c r="AY65" i="13"/>
  <c r="AY66" i="13"/>
  <c r="AY67" i="13"/>
  <c r="AY68" i="13"/>
  <c r="AY69" i="13"/>
  <c r="AY70" i="13"/>
  <c r="AY71" i="13"/>
  <c r="AY72" i="13"/>
  <c r="AY73" i="13"/>
  <c r="AY74" i="13"/>
  <c r="AY75" i="13"/>
  <c r="AY76" i="13"/>
  <c r="AY77" i="13"/>
  <c r="AY78" i="13"/>
  <c r="AY79" i="13"/>
  <c r="AY80" i="13"/>
  <c r="AT64" i="13"/>
  <c r="AT65" i="13"/>
  <c r="AT66" i="13"/>
  <c r="AT67" i="13"/>
  <c r="AT68" i="13"/>
  <c r="AT69" i="13"/>
  <c r="AT70" i="13"/>
  <c r="AT71" i="13"/>
  <c r="AT72" i="13"/>
  <c r="AT73" i="13"/>
  <c r="AT74" i="13"/>
  <c r="AT75" i="13"/>
  <c r="AT76" i="13"/>
  <c r="AT77" i="13"/>
  <c r="AT78" i="13"/>
  <c r="AT79" i="13"/>
  <c r="AT80" i="13"/>
  <c r="AO64" i="13"/>
  <c r="AO65" i="13"/>
  <c r="AO66" i="13"/>
  <c r="AO67" i="13"/>
  <c r="AO68" i="13"/>
  <c r="AO69" i="13"/>
  <c r="AO70" i="13"/>
  <c r="AO71" i="13"/>
  <c r="AO72" i="13"/>
  <c r="AO73" i="13"/>
  <c r="AO74" i="13"/>
  <c r="AO75" i="13"/>
  <c r="AO76" i="13"/>
  <c r="AO77" i="13"/>
  <c r="AO78" i="13"/>
  <c r="AO79" i="13"/>
  <c r="AO80" i="13"/>
  <c r="AF64" i="13"/>
  <c r="AE64" i="13" s="1"/>
  <c r="AG64" i="13"/>
  <c r="AH64" i="13"/>
  <c r="AI64" i="13"/>
  <c r="AJ64" i="13"/>
  <c r="AF65" i="13"/>
  <c r="AG65" i="13"/>
  <c r="AH65" i="13"/>
  <c r="AI65" i="13"/>
  <c r="AJ65" i="13"/>
  <c r="AF66" i="13"/>
  <c r="AG66" i="13"/>
  <c r="AH66" i="13"/>
  <c r="AI66" i="13"/>
  <c r="AJ66" i="13"/>
  <c r="AF67" i="13"/>
  <c r="AG67" i="13"/>
  <c r="AH67" i="13"/>
  <c r="AI67" i="13"/>
  <c r="AJ67" i="13"/>
  <c r="AF68" i="13"/>
  <c r="AE68" i="13" s="1"/>
  <c r="AG68" i="13"/>
  <c r="AH68" i="13"/>
  <c r="AI68" i="13"/>
  <c r="AJ68" i="13"/>
  <c r="AF69" i="13"/>
  <c r="AG69" i="13"/>
  <c r="AH69" i="13"/>
  <c r="AI69" i="13"/>
  <c r="AJ69" i="13"/>
  <c r="AF70" i="13"/>
  <c r="AG70" i="13"/>
  <c r="AH70" i="13"/>
  <c r="AI70" i="13"/>
  <c r="AJ70" i="13"/>
  <c r="AF71" i="13"/>
  <c r="AG71" i="13"/>
  <c r="AH71" i="13"/>
  <c r="AI71" i="13"/>
  <c r="AJ71" i="13"/>
  <c r="AF72" i="13"/>
  <c r="AE72" i="13" s="1"/>
  <c r="AG72" i="13"/>
  <c r="AH72" i="13"/>
  <c r="AI72" i="13"/>
  <c r="AJ72" i="13"/>
  <c r="AF73" i="13"/>
  <c r="AG73" i="13"/>
  <c r="AH73" i="13"/>
  <c r="AI73" i="13"/>
  <c r="AJ73" i="13"/>
  <c r="AF74" i="13"/>
  <c r="AG74" i="13"/>
  <c r="AH74" i="13"/>
  <c r="AI74" i="13"/>
  <c r="AJ74" i="13"/>
  <c r="AF75" i="13"/>
  <c r="AG75" i="13"/>
  <c r="AH75" i="13"/>
  <c r="AI75" i="13"/>
  <c r="AJ75" i="13"/>
  <c r="AF76" i="13"/>
  <c r="AE76" i="13" s="1"/>
  <c r="AG76" i="13"/>
  <c r="AH76" i="13"/>
  <c r="AI76" i="13"/>
  <c r="AJ76" i="13"/>
  <c r="AF77" i="13"/>
  <c r="AG77" i="13"/>
  <c r="AH77" i="13"/>
  <c r="AI77" i="13"/>
  <c r="AJ77" i="13"/>
  <c r="AF78" i="13"/>
  <c r="AG78" i="13"/>
  <c r="AH78" i="13"/>
  <c r="AI78" i="13"/>
  <c r="AJ78" i="13"/>
  <c r="AF79" i="13"/>
  <c r="AG79" i="13"/>
  <c r="AH79" i="13"/>
  <c r="AI79" i="13"/>
  <c r="AJ79" i="13"/>
  <c r="AF80" i="13"/>
  <c r="AE80" i="13" s="1"/>
  <c r="AG80" i="13"/>
  <c r="AH80" i="13"/>
  <c r="AI80" i="13"/>
  <c r="AJ80" i="13"/>
  <c r="Y64" i="13"/>
  <c r="Y65" i="13"/>
  <c r="Y66" i="13"/>
  <c r="Y67" i="13"/>
  <c r="Y68" i="13"/>
  <c r="Y69" i="13"/>
  <c r="Y70" i="13"/>
  <c r="Y71" i="13"/>
  <c r="Y72" i="13"/>
  <c r="Y73" i="13"/>
  <c r="Y74" i="13"/>
  <c r="Y75" i="13"/>
  <c r="Y76" i="13"/>
  <c r="Y77" i="13"/>
  <c r="Y78" i="13"/>
  <c r="Y79" i="13"/>
  <c r="Y80" i="13"/>
  <c r="T64" i="13"/>
  <c r="T65" i="13"/>
  <c r="T66" i="13"/>
  <c r="T67" i="13"/>
  <c r="T68" i="13"/>
  <c r="T69" i="13"/>
  <c r="T70" i="13"/>
  <c r="T71" i="13"/>
  <c r="T72" i="13"/>
  <c r="T73" i="13"/>
  <c r="T74" i="13"/>
  <c r="T75" i="13"/>
  <c r="T76" i="13"/>
  <c r="T77" i="13"/>
  <c r="T78" i="13"/>
  <c r="T79" i="13"/>
  <c r="T80" i="13"/>
  <c r="O64" i="13"/>
  <c r="O65" i="13"/>
  <c r="O66" i="13"/>
  <c r="O67" i="13"/>
  <c r="O68" i="13"/>
  <c r="O69" i="13"/>
  <c r="O70" i="13"/>
  <c r="O71" i="13"/>
  <c r="O72" i="13"/>
  <c r="O73" i="13"/>
  <c r="O74" i="13"/>
  <c r="O75" i="13"/>
  <c r="O76" i="13"/>
  <c r="O77" i="13"/>
  <c r="O78" i="13"/>
  <c r="O79" i="13"/>
  <c r="O80" i="13"/>
  <c r="F64" i="13"/>
  <c r="G64" i="13"/>
  <c r="H64" i="13"/>
  <c r="I64" i="13"/>
  <c r="J64" i="13"/>
  <c r="F65" i="13"/>
  <c r="G65" i="13"/>
  <c r="H65" i="13"/>
  <c r="I65" i="13"/>
  <c r="J65" i="13"/>
  <c r="F66" i="13"/>
  <c r="G66" i="13"/>
  <c r="H66" i="13"/>
  <c r="I66" i="13"/>
  <c r="J66" i="13"/>
  <c r="F67" i="13"/>
  <c r="G67" i="13"/>
  <c r="H67" i="13"/>
  <c r="I67" i="13"/>
  <c r="J67" i="13"/>
  <c r="F68" i="13"/>
  <c r="G68" i="13"/>
  <c r="H68" i="13"/>
  <c r="I68" i="13"/>
  <c r="J68" i="13"/>
  <c r="F69" i="13"/>
  <c r="G69" i="13"/>
  <c r="H69" i="13"/>
  <c r="I69" i="13"/>
  <c r="J69" i="13"/>
  <c r="F70" i="13"/>
  <c r="G70" i="13"/>
  <c r="H70" i="13"/>
  <c r="I70" i="13"/>
  <c r="J70" i="13"/>
  <c r="F71" i="13"/>
  <c r="G71" i="13"/>
  <c r="H71" i="13"/>
  <c r="I71" i="13"/>
  <c r="J71" i="13"/>
  <c r="F72" i="13"/>
  <c r="G72" i="13"/>
  <c r="H72" i="13"/>
  <c r="I72" i="13"/>
  <c r="J72" i="13"/>
  <c r="F73" i="13"/>
  <c r="G73" i="13"/>
  <c r="H73" i="13"/>
  <c r="I73" i="13"/>
  <c r="J73" i="13"/>
  <c r="F74" i="13"/>
  <c r="G74" i="13"/>
  <c r="H74" i="13"/>
  <c r="I74" i="13"/>
  <c r="J74" i="13"/>
  <c r="F75" i="13"/>
  <c r="G75" i="13"/>
  <c r="H75" i="13"/>
  <c r="I75" i="13"/>
  <c r="J75" i="13"/>
  <c r="F76" i="13"/>
  <c r="G76" i="13"/>
  <c r="H76" i="13"/>
  <c r="I76" i="13"/>
  <c r="J76" i="13"/>
  <c r="F77" i="13"/>
  <c r="G77" i="13"/>
  <c r="H77" i="13"/>
  <c r="I77" i="13"/>
  <c r="J77" i="13"/>
  <c r="F78" i="13"/>
  <c r="G78" i="13"/>
  <c r="H78" i="13"/>
  <c r="I78" i="13"/>
  <c r="J78" i="13"/>
  <c r="F79" i="13"/>
  <c r="G79" i="13"/>
  <c r="H79" i="13"/>
  <c r="I79" i="13"/>
  <c r="J79" i="13"/>
  <c r="F80" i="13"/>
  <c r="G80" i="13"/>
  <c r="H80" i="13"/>
  <c r="I80" i="13"/>
  <c r="J80" i="13"/>
  <c r="AY52" i="13"/>
  <c r="AY53" i="13"/>
  <c r="AY54" i="13"/>
  <c r="AY55" i="13"/>
  <c r="AY56" i="13"/>
  <c r="AY57" i="13"/>
  <c r="AY58" i="13"/>
  <c r="AY59" i="13"/>
  <c r="AT52" i="13"/>
  <c r="AT53" i="13"/>
  <c r="AT54" i="13"/>
  <c r="AT55" i="13"/>
  <c r="AT56" i="13"/>
  <c r="AT57" i="13"/>
  <c r="AT58" i="13"/>
  <c r="AT59" i="13"/>
  <c r="AO52" i="13"/>
  <c r="AO53" i="13"/>
  <c r="AO54" i="13"/>
  <c r="AO55" i="13"/>
  <c r="AO56" i="13"/>
  <c r="AO57" i="13"/>
  <c r="AO58" i="13"/>
  <c r="AO59" i="13"/>
  <c r="AF52" i="13"/>
  <c r="AG52" i="13"/>
  <c r="AH52" i="13"/>
  <c r="AI52" i="13"/>
  <c r="AJ52" i="13"/>
  <c r="AF53" i="13"/>
  <c r="AG53" i="13"/>
  <c r="AH53" i="13"/>
  <c r="AI53" i="13"/>
  <c r="AJ53" i="13"/>
  <c r="AF54" i="13"/>
  <c r="AG54" i="13"/>
  <c r="AH54" i="13"/>
  <c r="AI54" i="13"/>
  <c r="AJ54" i="13"/>
  <c r="AF55" i="13"/>
  <c r="AG55" i="13"/>
  <c r="AH55" i="13"/>
  <c r="AI55" i="13"/>
  <c r="AJ55" i="13"/>
  <c r="AF56" i="13"/>
  <c r="AG56" i="13"/>
  <c r="AH56" i="13"/>
  <c r="AI56" i="13"/>
  <c r="AJ56" i="13"/>
  <c r="AF57" i="13"/>
  <c r="AG57" i="13"/>
  <c r="AH57" i="13"/>
  <c r="AI57" i="13"/>
  <c r="AJ57" i="13"/>
  <c r="AF58" i="13"/>
  <c r="AG58" i="13"/>
  <c r="AH58" i="13"/>
  <c r="AI58" i="13"/>
  <c r="AJ58" i="13"/>
  <c r="AF59" i="13"/>
  <c r="AG59" i="13"/>
  <c r="AH59" i="13"/>
  <c r="AI59" i="13"/>
  <c r="AJ59" i="13"/>
  <c r="Y52" i="13"/>
  <c r="Y53" i="13"/>
  <c r="Y54" i="13"/>
  <c r="Y55" i="13"/>
  <c r="Y56" i="13"/>
  <c r="Y57" i="13"/>
  <c r="Y58" i="13"/>
  <c r="Y59" i="13"/>
  <c r="T52" i="13"/>
  <c r="T53" i="13"/>
  <c r="T54" i="13"/>
  <c r="T55" i="13"/>
  <c r="T56" i="13"/>
  <c r="T57" i="13"/>
  <c r="T58" i="13"/>
  <c r="T59" i="13"/>
  <c r="O52" i="13"/>
  <c r="O53" i="13"/>
  <c r="O54" i="13"/>
  <c r="O55" i="13"/>
  <c r="O56" i="13"/>
  <c r="O57" i="13"/>
  <c r="O58" i="13"/>
  <c r="O59" i="13"/>
  <c r="F52" i="13"/>
  <c r="G52" i="13"/>
  <c r="H52" i="13"/>
  <c r="I52" i="13"/>
  <c r="J52" i="13"/>
  <c r="F53" i="13"/>
  <c r="G53" i="13"/>
  <c r="H53" i="13"/>
  <c r="I53" i="13"/>
  <c r="J53" i="13"/>
  <c r="F54" i="13"/>
  <c r="G54" i="13"/>
  <c r="H54" i="13"/>
  <c r="I54" i="13"/>
  <c r="J54" i="13"/>
  <c r="F55" i="13"/>
  <c r="G55" i="13"/>
  <c r="H55" i="13"/>
  <c r="I55" i="13"/>
  <c r="J55" i="13"/>
  <c r="F56" i="13"/>
  <c r="G56" i="13"/>
  <c r="H56" i="13"/>
  <c r="I56" i="13"/>
  <c r="J56" i="13"/>
  <c r="F57" i="13"/>
  <c r="G57" i="13"/>
  <c r="H57" i="13"/>
  <c r="I57" i="13"/>
  <c r="J57" i="13"/>
  <c r="F58" i="13"/>
  <c r="G58" i="13"/>
  <c r="H58" i="13"/>
  <c r="I58" i="13"/>
  <c r="J58" i="13"/>
  <c r="F59" i="13"/>
  <c r="G59" i="13"/>
  <c r="H59" i="13"/>
  <c r="I59" i="13"/>
  <c r="J59" i="13"/>
  <c r="CD65" i="11"/>
  <c r="CD66" i="11"/>
  <c r="CD67" i="11"/>
  <c r="CD68" i="11"/>
  <c r="CD69" i="11"/>
  <c r="CD70" i="11"/>
  <c r="CD71" i="11"/>
  <c r="CD72" i="11"/>
  <c r="CD73" i="11"/>
  <c r="CD74" i="11"/>
  <c r="CD75" i="11"/>
  <c r="CD76" i="11"/>
  <c r="CD77" i="11"/>
  <c r="CD78" i="11"/>
  <c r="CD64" i="11"/>
  <c r="AN65" i="11"/>
  <c r="AO65" i="11"/>
  <c r="AP65" i="11"/>
  <c r="AQ65" i="11"/>
  <c r="AR65" i="11"/>
  <c r="AS65" i="11"/>
  <c r="AT65" i="11"/>
  <c r="AN66" i="11"/>
  <c r="AO66" i="11"/>
  <c r="AP66" i="11"/>
  <c r="AQ66" i="11"/>
  <c r="AR66" i="11"/>
  <c r="AS66" i="11"/>
  <c r="AT66" i="11"/>
  <c r="AN67" i="11"/>
  <c r="AO67" i="11"/>
  <c r="AP67" i="11"/>
  <c r="AQ67" i="11"/>
  <c r="AR67" i="11"/>
  <c r="AS67" i="11"/>
  <c r="AT67" i="11"/>
  <c r="AN68" i="11"/>
  <c r="AO68" i="11"/>
  <c r="AP68" i="11"/>
  <c r="AQ68" i="11"/>
  <c r="AR68" i="11"/>
  <c r="AS68" i="11"/>
  <c r="AT68" i="11"/>
  <c r="AN69" i="11"/>
  <c r="AO69" i="11"/>
  <c r="AP69" i="11"/>
  <c r="AQ69" i="11"/>
  <c r="AR69" i="11"/>
  <c r="AS69" i="11"/>
  <c r="AT69" i="11"/>
  <c r="AN70" i="11"/>
  <c r="AO70" i="11"/>
  <c r="AP70" i="11"/>
  <c r="AQ70" i="11"/>
  <c r="AR70" i="11"/>
  <c r="AS70" i="11"/>
  <c r="AT70" i="11"/>
  <c r="AN71" i="11"/>
  <c r="AO71" i="11"/>
  <c r="AP71" i="11"/>
  <c r="AQ71" i="11"/>
  <c r="AR71" i="11"/>
  <c r="AS71" i="11"/>
  <c r="AT71" i="11"/>
  <c r="AN72" i="11"/>
  <c r="AO72" i="11"/>
  <c r="AP72" i="11"/>
  <c r="AQ72" i="11"/>
  <c r="AR72" i="11"/>
  <c r="AS72" i="11"/>
  <c r="AT72" i="11"/>
  <c r="AN73" i="11"/>
  <c r="AO73" i="11"/>
  <c r="AP73" i="11"/>
  <c r="AQ73" i="11"/>
  <c r="AR73" i="11"/>
  <c r="AS73" i="11"/>
  <c r="AT73" i="11"/>
  <c r="AN74" i="11"/>
  <c r="AO74" i="11"/>
  <c r="AP74" i="11"/>
  <c r="AQ74" i="11"/>
  <c r="AR74" i="11"/>
  <c r="AS74" i="11"/>
  <c r="AT74" i="11"/>
  <c r="AN75" i="11"/>
  <c r="AO75" i="11"/>
  <c r="AP75" i="11"/>
  <c r="AQ75" i="11"/>
  <c r="AR75" i="11"/>
  <c r="AS75" i="11"/>
  <c r="AT75" i="11"/>
  <c r="AN76" i="11"/>
  <c r="AO76" i="11"/>
  <c r="AP76" i="11"/>
  <c r="AQ76" i="11"/>
  <c r="AR76" i="11"/>
  <c r="AS76" i="11"/>
  <c r="AT76" i="11"/>
  <c r="AN77" i="11"/>
  <c r="AO77" i="11"/>
  <c r="AP77" i="11"/>
  <c r="AQ77" i="11"/>
  <c r="AR77" i="11"/>
  <c r="AS77" i="11"/>
  <c r="AT77" i="11"/>
  <c r="AN78" i="11"/>
  <c r="AO78" i="11"/>
  <c r="AP78" i="11"/>
  <c r="AQ78" i="11"/>
  <c r="AR78" i="11"/>
  <c r="AS78" i="11"/>
  <c r="AT78" i="11"/>
  <c r="E65" i="11"/>
  <c r="F65" i="11"/>
  <c r="G65" i="11"/>
  <c r="H65" i="11"/>
  <c r="I65" i="11"/>
  <c r="J65" i="11"/>
  <c r="K65" i="11"/>
  <c r="E66" i="11"/>
  <c r="F66" i="11"/>
  <c r="G66" i="11"/>
  <c r="H66" i="11"/>
  <c r="I66" i="11"/>
  <c r="J66" i="11"/>
  <c r="K66" i="11"/>
  <c r="E67" i="11"/>
  <c r="F67" i="11"/>
  <c r="G67" i="11"/>
  <c r="H67" i="11"/>
  <c r="I67" i="11"/>
  <c r="J67" i="11"/>
  <c r="K67" i="11"/>
  <c r="E68" i="11"/>
  <c r="F68" i="11"/>
  <c r="G68" i="11"/>
  <c r="H68" i="11"/>
  <c r="I68" i="11"/>
  <c r="J68" i="11"/>
  <c r="K68" i="11"/>
  <c r="E69" i="11"/>
  <c r="F69" i="11"/>
  <c r="G69" i="11"/>
  <c r="H69" i="11"/>
  <c r="I69" i="11"/>
  <c r="J69" i="11"/>
  <c r="K69" i="11"/>
  <c r="E70" i="11"/>
  <c r="F70" i="11"/>
  <c r="G70" i="11"/>
  <c r="H70" i="11"/>
  <c r="I70" i="11"/>
  <c r="J70" i="11"/>
  <c r="K70" i="11"/>
  <c r="E71" i="11"/>
  <c r="F71" i="11"/>
  <c r="G71" i="11"/>
  <c r="H71" i="11"/>
  <c r="I71" i="11"/>
  <c r="J71" i="11"/>
  <c r="K71" i="11"/>
  <c r="E72" i="11"/>
  <c r="F72" i="11"/>
  <c r="G72" i="11"/>
  <c r="H72" i="11"/>
  <c r="I72" i="11"/>
  <c r="J72" i="11"/>
  <c r="K72" i="11"/>
  <c r="E73" i="11"/>
  <c r="F73" i="11"/>
  <c r="G73" i="11"/>
  <c r="H73" i="11"/>
  <c r="I73" i="11"/>
  <c r="J73" i="11"/>
  <c r="K73" i="11"/>
  <c r="E74" i="11"/>
  <c r="F74" i="11"/>
  <c r="G74" i="11"/>
  <c r="H74" i="11"/>
  <c r="I74" i="11"/>
  <c r="J74" i="11"/>
  <c r="K74" i="11"/>
  <c r="E75" i="11"/>
  <c r="F75" i="11"/>
  <c r="G75" i="11"/>
  <c r="H75" i="11"/>
  <c r="I75" i="11"/>
  <c r="J75" i="11"/>
  <c r="K75" i="11"/>
  <c r="E76" i="11"/>
  <c r="F76" i="11"/>
  <c r="G76" i="11"/>
  <c r="H76" i="11"/>
  <c r="I76" i="11"/>
  <c r="J76" i="11"/>
  <c r="K76" i="11"/>
  <c r="E77" i="11"/>
  <c r="F77" i="11"/>
  <c r="G77" i="11"/>
  <c r="H77" i="11"/>
  <c r="I77" i="11"/>
  <c r="J77" i="11"/>
  <c r="K77" i="11"/>
  <c r="E78" i="11"/>
  <c r="F78" i="11"/>
  <c r="G78" i="11"/>
  <c r="H78" i="11"/>
  <c r="I78" i="11"/>
  <c r="J78" i="11"/>
  <c r="K78" i="11"/>
  <c r="CD52" i="11"/>
  <c r="CD53" i="11"/>
  <c r="CD54" i="11"/>
  <c r="CD55" i="11"/>
  <c r="CD56" i="11"/>
  <c r="CD57" i="11"/>
  <c r="CD51" i="11"/>
  <c r="AN52" i="11"/>
  <c r="AO52" i="11"/>
  <c r="AP52" i="11"/>
  <c r="AQ52" i="11"/>
  <c r="AR52" i="11"/>
  <c r="AS52" i="11"/>
  <c r="AT52" i="11"/>
  <c r="AN53" i="11"/>
  <c r="AO53" i="11"/>
  <c r="AP53" i="11"/>
  <c r="AQ53" i="11"/>
  <c r="AR53" i="11"/>
  <c r="AS53" i="11"/>
  <c r="AT53" i="11"/>
  <c r="AN54" i="11"/>
  <c r="AO54" i="11"/>
  <c r="AP54" i="11"/>
  <c r="AQ54" i="11"/>
  <c r="AR54" i="11"/>
  <c r="AS54" i="11"/>
  <c r="AT54" i="11"/>
  <c r="AN55" i="11"/>
  <c r="AO55" i="11"/>
  <c r="AP55" i="11"/>
  <c r="AQ55" i="11"/>
  <c r="AR55" i="11"/>
  <c r="AS55" i="11"/>
  <c r="AT55" i="11"/>
  <c r="AN56" i="11"/>
  <c r="AO56" i="11"/>
  <c r="AP56" i="11"/>
  <c r="AQ56" i="11"/>
  <c r="AR56" i="11"/>
  <c r="AS56" i="11"/>
  <c r="AT56" i="11"/>
  <c r="AN57" i="11"/>
  <c r="AO57" i="11"/>
  <c r="AP57" i="11"/>
  <c r="AQ57" i="11"/>
  <c r="AR57" i="11"/>
  <c r="AS57" i="11"/>
  <c r="AT57" i="11"/>
  <c r="AN58" i="11"/>
  <c r="AO58" i="11"/>
  <c r="AP58" i="11"/>
  <c r="AQ58" i="11"/>
  <c r="AR58" i="11"/>
  <c r="AS58" i="11"/>
  <c r="AT58" i="11"/>
  <c r="AN59" i="11"/>
  <c r="AO59" i="11"/>
  <c r="AP59" i="11"/>
  <c r="AQ59" i="11"/>
  <c r="AR59" i="11"/>
  <c r="AS59" i="11"/>
  <c r="AT59" i="11"/>
  <c r="AN60" i="11"/>
  <c r="AO60" i="11"/>
  <c r="AP60" i="11"/>
  <c r="AQ60" i="11"/>
  <c r="AR60" i="11"/>
  <c r="AS60" i="11"/>
  <c r="AT60" i="11"/>
  <c r="F52" i="11"/>
  <c r="G52" i="11"/>
  <c r="H52" i="11"/>
  <c r="I52" i="11"/>
  <c r="J52" i="11"/>
  <c r="K52" i="11"/>
  <c r="F53" i="11"/>
  <c r="G53" i="11"/>
  <c r="H53" i="11"/>
  <c r="I53" i="11"/>
  <c r="J53" i="11"/>
  <c r="K53" i="11"/>
  <c r="F54" i="11"/>
  <c r="G54" i="11"/>
  <c r="H54" i="11"/>
  <c r="I54" i="11"/>
  <c r="J54" i="11"/>
  <c r="K54" i="11"/>
  <c r="F55" i="11"/>
  <c r="G55" i="11"/>
  <c r="H55" i="11"/>
  <c r="I55" i="11"/>
  <c r="J55" i="11"/>
  <c r="K55" i="11"/>
  <c r="E56" i="11"/>
  <c r="F56" i="11"/>
  <c r="G56" i="11"/>
  <c r="H56" i="11"/>
  <c r="I56" i="11"/>
  <c r="J56" i="11"/>
  <c r="K56" i="11"/>
  <c r="E57" i="11"/>
  <c r="F57" i="11"/>
  <c r="G57" i="11"/>
  <c r="H57" i="11"/>
  <c r="I57" i="11"/>
  <c r="J57" i="11"/>
  <c r="K57" i="11"/>
  <c r="E58" i="11"/>
  <c r="F58" i="11"/>
  <c r="G58" i="11"/>
  <c r="H58" i="11"/>
  <c r="I58" i="11"/>
  <c r="J58" i="11"/>
  <c r="K58" i="11"/>
  <c r="E59" i="11"/>
  <c r="F59" i="11"/>
  <c r="G59" i="11"/>
  <c r="H59" i="11"/>
  <c r="I59" i="11"/>
  <c r="J59" i="11"/>
  <c r="K59" i="11"/>
  <c r="E60" i="11"/>
  <c r="F60" i="11"/>
  <c r="G60" i="11"/>
  <c r="H60" i="11"/>
  <c r="I60" i="11"/>
  <c r="J60" i="11"/>
  <c r="K60" i="11"/>
  <c r="J67" i="17"/>
  <c r="K67" i="17"/>
  <c r="L67" i="17"/>
  <c r="M67" i="17"/>
  <c r="N67" i="17"/>
  <c r="J68" i="17"/>
  <c r="K68" i="17"/>
  <c r="L68" i="17"/>
  <c r="M68" i="17"/>
  <c r="N68" i="17"/>
  <c r="J69" i="17"/>
  <c r="K69" i="17"/>
  <c r="L69" i="17"/>
  <c r="M69" i="17"/>
  <c r="N69" i="17"/>
  <c r="J70" i="17"/>
  <c r="K70" i="17"/>
  <c r="L70" i="17"/>
  <c r="M70" i="17"/>
  <c r="N70" i="17"/>
  <c r="J71" i="17"/>
  <c r="K71" i="17"/>
  <c r="L71" i="17"/>
  <c r="M71" i="17"/>
  <c r="N71" i="17"/>
  <c r="J72" i="17"/>
  <c r="K72" i="17"/>
  <c r="L72" i="17"/>
  <c r="M72" i="17"/>
  <c r="N72" i="17"/>
  <c r="J73" i="17"/>
  <c r="K73" i="17"/>
  <c r="L73" i="17"/>
  <c r="M73" i="17"/>
  <c r="N73" i="17"/>
  <c r="J74" i="17"/>
  <c r="K74" i="17"/>
  <c r="L74" i="17"/>
  <c r="M74" i="17"/>
  <c r="N74" i="17"/>
  <c r="J75" i="17"/>
  <c r="K75" i="17"/>
  <c r="L75" i="17"/>
  <c r="M75" i="17"/>
  <c r="N75" i="17"/>
  <c r="J76" i="17"/>
  <c r="K76" i="17"/>
  <c r="L76" i="17"/>
  <c r="M76" i="17"/>
  <c r="N76" i="17"/>
  <c r="J77" i="17"/>
  <c r="K77" i="17"/>
  <c r="L77" i="17"/>
  <c r="M77" i="17"/>
  <c r="N77" i="17"/>
  <c r="J78" i="17"/>
  <c r="K78" i="17"/>
  <c r="L78" i="17"/>
  <c r="M78" i="17"/>
  <c r="N78" i="17"/>
  <c r="J79" i="17"/>
  <c r="K79" i="17"/>
  <c r="L79" i="17"/>
  <c r="M79" i="17"/>
  <c r="N79" i="17"/>
  <c r="J80" i="17"/>
  <c r="K80" i="17"/>
  <c r="L80" i="17"/>
  <c r="M80" i="17"/>
  <c r="N80" i="17"/>
  <c r="J81" i="17"/>
  <c r="K81" i="17"/>
  <c r="L81" i="17"/>
  <c r="M81" i="17"/>
  <c r="N81" i="17"/>
  <c r="J36" i="17"/>
  <c r="K36" i="17"/>
  <c r="L36" i="17"/>
  <c r="M36" i="17"/>
  <c r="N36" i="17"/>
  <c r="J37" i="17"/>
  <c r="K37" i="17"/>
  <c r="L37" i="17"/>
  <c r="M37" i="17"/>
  <c r="N37" i="17"/>
  <c r="J38" i="17"/>
  <c r="K38" i="17"/>
  <c r="L38" i="17"/>
  <c r="M38" i="17"/>
  <c r="N38" i="17"/>
  <c r="J39" i="17"/>
  <c r="K39" i="17"/>
  <c r="L39" i="17"/>
  <c r="M39" i="17"/>
  <c r="N39" i="17"/>
  <c r="J40" i="17"/>
  <c r="K40" i="17"/>
  <c r="L40" i="17"/>
  <c r="M40" i="17"/>
  <c r="N40" i="17"/>
  <c r="J41" i="17"/>
  <c r="K41" i="17"/>
  <c r="L41" i="17"/>
  <c r="M41" i="17"/>
  <c r="N41" i="17"/>
  <c r="J42" i="17"/>
  <c r="K42" i="17"/>
  <c r="L42" i="17"/>
  <c r="M42" i="17"/>
  <c r="N42" i="17"/>
  <c r="J43" i="17"/>
  <c r="K43" i="17"/>
  <c r="L43" i="17"/>
  <c r="M43" i="17"/>
  <c r="N43" i="17"/>
  <c r="J44" i="17"/>
  <c r="K44" i="17"/>
  <c r="L44" i="17"/>
  <c r="M44" i="17"/>
  <c r="N44" i="17"/>
  <c r="J45" i="17"/>
  <c r="K45" i="17"/>
  <c r="L45" i="17"/>
  <c r="M45" i="17"/>
  <c r="N45" i="17"/>
  <c r="J46" i="17"/>
  <c r="K46" i="17"/>
  <c r="L46" i="17"/>
  <c r="M46" i="17"/>
  <c r="N46" i="17"/>
  <c r="CA68" i="10"/>
  <c r="CA69" i="10"/>
  <c r="CA70" i="10"/>
  <c r="CA71" i="10"/>
  <c r="CA72" i="10"/>
  <c r="CA73" i="10"/>
  <c r="CA74" i="10"/>
  <c r="CA75" i="10"/>
  <c r="CA76" i="10"/>
  <c r="CA77" i="10"/>
  <c r="CA78" i="10"/>
  <c r="CA79" i="10"/>
  <c r="CA80" i="10"/>
  <c r="CA81" i="10"/>
  <c r="CA82" i="10"/>
  <c r="CA83" i="10"/>
  <c r="CA84" i="10"/>
  <c r="CA85" i="10"/>
  <c r="CA86" i="10"/>
  <c r="BY81" i="10"/>
  <c r="BZ81" i="10"/>
  <c r="BY82" i="10"/>
  <c r="BZ82" i="10"/>
  <c r="BY83" i="10"/>
  <c r="BZ83" i="10"/>
  <c r="BY84" i="10"/>
  <c r="BZ84" i="10"/>
  <c r="BY85" i="10"/>
  <c r="BZ85" i="10"/>
  <c r="BY86" i="10"/>
  <c r="BZ86" i="10"/>
  <c r="AN68" i="10"/>
  <c r="AO68" i="10"/>
  <c r="AP68" i="10"/>
  <c r="AQ68" i="10"/>
  <c r="AR68" i="10"/>
  <c r="AS68" i="10"/>
  <c r="AT68" i="10"/>
  <c r="AN69" i="10"/>
  <c r="AO69" i="10"/>
  <c r="AP69" i="10"/>
  <c r="AQ69" i="10"/>
  <c r="AR69" i="10"/>
  <c r="AS69" i="10"/>
  <c r="AT69" i="10"/>
  <c r="AN70" i="10"/>
  <c r="AO70" i="10"/>
  <c r="AP70" i="10"/>
  <c r="AQ70" i="10"/>
  <c r="AR70" i="10"/>
  <c r="AS70" i="10"/>
  <c r="AT70" i="10"/>
  <c r="AN71" i="10"/>
  <c r="AO71" i="10"/>
  <c r="AP71" i="10"/>
  <c r="AQ71" i="10"/>
  <c r="AR71" i="10"/>
  <c r="AS71" i="10"/>
  <c r="AT71" i="10"/>
  <c r="AN72" i="10"/>
  <c r="AO72" i="10"/>
  <c r="AP72" i="10"/>
  <c r="AQ72" i="10"/>
  <c r="AR72" i="10"/>
  <c r="AS72" i="10"/>
  <c r="AT72" i="10"/>
  <c r="AN73" i="10"/>
  <c r="AO73" i="10"/>
  <c r="AP73" i="10"/>
  <c r="AQ73" i="10"/>
  <c r="AR73" i="10"/>
  <c r="AS73" i="10"/>
  <c r="AT73" i="10"/>
  <c r="AN74" i="10"/>
  <c r="AO74" i="10"/>
  <c r="AP74" i="10"/>
  <c r="AQ74" i="10"/>
  <c r="AR74" i="10"/>
  <c r="AS74" i="10"/>
  <c r="AT74" i="10"/>
  <c r="AN75" i="10"/>
  <c r="AO75" i="10"/>
  <c r="AP75" i="10"/>
  <c r="AQ75" i="10"/>
  <c r="AR75" i="10"/>
  <c r="AS75" i="10"/>
  <c r="AT75" i="10"/>
  <c r="AN76" i="10"/>
  <c r="AO76" i="10"/>
  <c r="AP76" i="10"/>
  <c r="AQ76" i="10"/>
  <c r="AR76" i="10"/>
  <c r="AS76" i="10"/>
  <c r="AT76" i="10"/>
  <c r="AN77" i="10"/>
  <c r="AO77" i="10"/>
  <c r="AP77" i="10"/>
  <c r="AQ77" i="10"/>
  <c r="AR77" i="10"/>
  <c r="AS77" i="10"/>
  <c r="AT77" i="10"/>
  <c r="AN78" i="10"/>
  <c r="AO78" i="10"/>
  <c r="AP78" i="10"/>
  <c r="AQ78" i="10"/>
  <c r="AR78" i="10"/>
  <c r="AS78" i="10"/>
  <c r="AT78" i="10"/>
  <c r="AN79" i="10"/>
  <c r="AO79" i="10"/>
  <c r="AP79" i="10"/>
  <c r="AQ79" i="10"/>
  <c r="AR79" i="10"/>
  <c r="AS79" i="10"/>
  <c r="AT79" i="10"/>
  <c r="AN80" i="10"/>
  <c r="AO80" i="10"/>
  <c r="AP80" i="10"/>
  <c r="AQ80" i="10"/>
  <c r="AR80" i="10"/>
  <c r="AS80" i="10"/>
  <c r="AT80" i="10"/>
  <c r="AN81" i="10"/>
  <c r="AO81" i="10"/>
  <c r="AP81" i="10"/>
  <c r="AQ81" i="10"/>
  <c r="AR81" i="10"/>
  <c r="AS81" i="10"/>
  <c r="AT81" i="10"/>
  <c r="AN82" i="10"/>
  <c r="AO82" i="10"/>
  <c r="AP82" i="10"/>
  <c r="AQ82" i="10"/>
  <c r="AR82" i="10"/>
  <c r="AS82" i="10"/>
  <c r="AT82" i="10"/>
  <c r="AN83" i="10"/>
  <c r="AO83" i="10"/>
  <c r="AP83" i="10"/>
  <c r="AQ83" i="10"/>
  <c r="AR83" i="10"/>
  <c r="AS83" i="10"/>
  <c r="AT83" i="10"/>
  <c r="AN84" i="10"/>
  <c r="AO84" i="10"/>
  <c r="AP84" i="10"/>
  <c r="AQ84" i="10"/>
  <c r="AR84" i="10"/>
  <c r="AS84" i="10"/>
  <c r="AT84" i="10"/>
  <c r="AN85" i="10"/>
  <c r="AO85" i="10"/>
  <c r="AP85" i="10"/>
  <c r="AQ85" i="10"/>
  <c r="AR85" i="10"/>
  <c r="AS85" i="10"/>
  <c r="AT85" i="10"/>
  <c r="AN86" i="10"/>
  <c r="AO86" i="10"/>
  <c r="AP86" i="10"/>
  <c r="AQ86" i="10"/>
  <c r="AR86" i="10"/>
  <c r="AS86" i="10"/>
  <c r="AT86" i="10"/>
  <c r="F68" i="10"/>
  <c r="G68" i="10"/>
  <c r="H68" i="10"/>
  <c r="I68" i="10"/>
  <c r="J68" i="10"/>
  <c r="K68" i="10"/>
  <c r="F69" i="10"/>
  <c r="G69" i="10"/>
  <c r="H69" i="10"/>
  <c r="I69" i="10"/>
  <c r="J69" i="10"/>
  <c r="K69" i="10"/>
  <c r="F70" i="10"/>
  <c r="G70" i="10"/>
  <c r="H70" i="10"/>
  <c r="I70" i="10"/>
  <c r="J70" i="10"/>
  <c r="K70" i="10"/>
  <c r="F71" i="10"/>
  <c r="G71" i="10"/>
  <c r="H71" i="10"/>
  <c r="I71" i="10"/>
  <c r="J71" i="10"/>
  <c r="K71" i="10"/>
  <c r="F72" i="10"/>
  <c r="G72" i="10"/>
  <c r="H72" i="10"/>
  <c r="I72" i="10"/>
  <c r="J72" i="10"/>
  <c r="K72" i="10"/>
  <c r="F73" i="10"/>
  <c r="G73" i="10"/>
  <c r="H73" i="10"/>
  <c r="I73" i="10"/>
  <c r="J73" i="10"/>
  <c r="K73" i="10"/>
  <c r="F74" i="10"/>
  <c r="G74" i="10"/>
  <c r="H74" i="10"/>
  <c r="I74" i="10"/>
  <c r="J74" i="10"/>
  <c r="K74" i="10"/>
  <c r="F75" i="10"/>
  <c r="G75" i="10"/>
  <c r="H75" i="10"/>
  <c r="I75" i="10"/>
  <c r="J75" i="10"/>
  <c r="K75" i="10"/>
  <c r="F76" i="10"/>
  <c r="G76" i="10"/>
  <c r="H76" i="10"/>
  <c r="I76" i="10"/>
  <c r="J76" i="10"/>
  <c r="K76" i="10"/>
  <c r="F77" i="10"/>
  <c r="G77" i="10"/>
  <c r="H77" i="10"/>
  <c r="I77" i="10"/>
  <c r="J77" i="10"/>
  <c r="K77" i="10"/>
  <c r="F78" i="10"/>
  <c r="G78" i="10"/>
  <c r="H78" i="10"/>
  <c r="I78" i="10"/>
  <c r="J78" i="10"/>
  <c r="K78" i="10"/>
  <c r="F79" i="10"/>
  <c r="G79" i="10"/>
  <c r="H79" i="10"/>
  <c r="I79" i="10"/>
  <c r="J79" i="10"/>
  <c r="K79" i="10"/>
  <c r="F80" i="10"/>
  <c r="G80" i="10"/>
  <c r="H80" i="10"/>
  <c r="I80" i="10"/>
  <c r="J80" i="10"/>
  <c r="K80" i="10"/>
  <c r="F81" i="10"/>
  <c r="G81" i="10"/>
  <c r="H81" i="10"/>
  <c r="I81" i="10"/>
  <c r="J81" i="10"/>
  <c r="K81" i="10"/>
  <c r="F82" i="10"/>
  <c r="G82" i="10"/>
  <c r="H82" i="10"/>
  <c r="I82" i="10"/>
  <c r="J82" i="10"/>
  <c r="K82" i="10"/>
  <c r="F83" i="10"/>
  <c r="G83" i="10"/>
  <c r="H83" i="10"/>
  <c r="I83" i="10"/>
  <c r="J83" i="10"/>
  <c r="K83" i="10"/>
  <c r="F84" i="10"/>
  <c r="G84" i="10"/>
  <c r="H84" i="10"/>
  <c r="I84" i="10"/>
  <c r="J84" i="10"/>
  <c r="K84" i="10"/>
  <c r="F85" i="10"/>
  <c r="G85" i="10"/>
  <c r="H85" i="10"/>
  <c r="I85" i="10"/>
  <c r="J85" i="10"/>
  <c r="K85" i="10"/>
  <c r="F86" i="10"/>
  <c r="G86" i="10"/>
  <c r="H86" i="10"/>
  <c r="I86" i="10"/>
  <c r="J86" i="10"/>
  <c r="K86" i="10"/>
  <c r="E68" i="10"/>
  <c r="E69" i="10"/>
  <c r="E70" i="10"/>
  <c r="E71" i="10"/>
  <c r="E72" i="10"/>
  <c r="E73" i="10"/>
  <c r="E74" i="10"/>
  <c r="E75" i="10"/>
  <c r="E76" i="10"/>
  <c r="E77" i="10"/>
  <c r="E78" i="10"/>
  <c r="E79" i="10"/>
  <c r="E80" i="10"/>
  <c r="E81" i="10"/>
  <c r="E82" i="10"/>
  <c r="E83" i="10"/>
  <c r="E84" i="10"/>
  <c r="E85" i="10"/>
  <c r="E86" i="10"/>
  <c r="CA53" i="10"/>
  <c r="CA54" i="10"/>
  <c r="CA55" i="10"/>
  <c r="CA56" i="10"/>
  <c r="CA57" i="10"/>
  <c r="CA58" i="10"/>
  <c r="CA59" i="10"/>
  <c r="CA60" i="10"/>
  <c r="CA61" i="10"/>
  <c r="CA62" i="10"/>
  <c r="CA63" i="10"/>
  <c r="BY59" i="10"/>
  <c r="BZ59" i="10"/>
  <c r="BY60" i="10"/>
  <c r="BZ60" i="10"/>
  <c r="BY61" i="10"/>
  <c r="BZ61" i="10"/>
  <c r="BY62" i="10"/>
  <c r="BZ62" i="10"/>
  <c r="BY63" i="10"/>
  <c r="BZ63" i="10"/>
  <c r="AN53" i="10"/>
  <c r="AO53" i="10"/>
  <c r="AP53" i="10"/>
  <c r="AQ53" i="10"/>
  <c r="AR53" i="10"/>
  <c r="AS53" i="10"/>
  <c r="AT53" i="10"/>
  <c r="AN54" i="10"/>
  <c r="AO54" i="10"/>
  <c r="AP54" i="10"/>
  <c r="AQ54" i="10"/>
  <c r="AR54" i="10"/>
  <c r="AS54" i="10"/>
  <c r="AT54" i="10"/>
  <c r="AN55" i="10"/>
  <c r="AO55" i="10"/>
  <c r="AP55" i="10"/>
  <c r="AQ55" i="10"/>
  <c r="AR55" i="10"/>
  <c r="AS55" i="10"/>
  <c r="AT55" i="10"/>
  <c r="AN56" i="10"/>
  <c r="AO56" i="10"/>
  <c r="AP56" i="10"/>
  <c r="AQ56" i="10"/>
  <c r="AR56" i="10"/>
  <c r="AS56" i="10"/>
  <c r="AT56" i="10"/>
  <c r="AN57" i="10"/>
  <c r="AO57" i="10"/>
  <c r="AP57" i="10"/>
  <c r="AQ57" i="10"/>
  <c r="AR57" i="10"/>
  <c r="AS57" i="10"/>
  <c r="AT57" i="10"/>
  <c r="AN58" i="10"/>
  <c r="AO58" i="10"/>
  <c r="AP58" i="10"/>
  <c r="AQ58" i="10"/>
  <c r="AR58" i="10"/>
  <c r="AS58" i="10"/>
  <c r="AT58" i="10"/>
  <c r="AN59" i="10"/>
  <c r="AO59" i="10"/>
  <c r="AP59" i="10"/>
  <c r="AQ59" i="10"/>
  <c r="AR59" i="10"/>
  <c r="AS59" i="10"/>
  <c r="AT59" i="10"/>
  <c r="AN60" i="10"/>
  <c r="AO60" i="10"/>
  <c r="AP60" i="10"/>
  <c r="AQ60" i="10"/>
  <c r="AR60" i="10"/>
  <c r="AS60" i="10"/>
  <c r="AT60" i="10"/>
  <c r="AN61" i="10"/>
  <c r="AO61" i="10"/>
  <c r="AP61" i="10"/>
  <c r="AQ61" i="10"/>
  <c r="AR61" i="10"/>
  <c r="AS61" i="10"/>
  <c r="AT61" i="10"/>
  <c r="AN62" i="10"/>
  <c r="AO62" i="10"/>
  <c r="AP62" i="10"/>
  <c r="AQ62" i="10"/>
  <c r="AR62" i="10"/>
  <c r="AS62" i="10"/>
  <c r="AT62" i="10"/>
  <c r="AN63" i="10"/>
  <c r="AO63" i="10"/>
  <c r="AP63" i="10"/>
  <c r="AQ63" i="10"/>
  <c r="AR63" i="10"/>
  <c r="AS63" i="10"/>
  <c r="AT63" i="10"/>
  <c r="H54" i="10"/>
  <c r="I54" i="10"/>
  <c r="J54" i="10"/>
  <c r="K54" i="10"/>
  <c r="H55" i="10"/>
  <c r="I55" i="10"/>
  <c r="J55" i="10"/>
  <c r="K55" i="10"/>
  <c r="H56" i="10"/>
  <c r="I56" i="10"/>
  <c r="J56" i="10"/>
  <c r="K56" i="10"/>
  <c r="H57" i="10"/>
  <c r="I57" i="10"/>
  <c r="J57" i="10"/>
  <c r="K57" i="10"/>
  <c r="H58" i="10"/>
  <c r="I58" i="10"/>
  <c r="J58" i="10"/>
  <c r="K58" i="10"/>
  <c r="H59" i="10"/>
  <c r="I59" i="10"/>
  <c r="J59" i="10"/>
  <c r="K59" i="10"/>
  <c r="H60" i="10"/>
  <c r="I60" i="10"/>
  <c r="J60" i="10"/>
  <c r="K60" i="10"/>
  <c r="H61" i="10"/>
  <c r="I61" i="10"/>
  <c r="J61" i="10"/>
  <c r="K61" i="10"/>
  <c r="H62" i="10"/>
  <c r="I62" i="10"/>
  <c r="J62" i="10"/>
  <c r="K62" i="10"/>
  <c r="H63" i="10"/>
  <c r="I63" i="10"/>
  <c r="J63" i="10"/>
  <c r="K63" i="10"/>
  <c r="G54" i="10"/>
  <c r="G55" i="10"/>
  <c r="G56" i="10"/>
  <c r="G57" i="10"/>
  <c r="G58" i="10"/>
  <c r="G59" i="10"/>
  <c r="G60" i="10"/>
  <c r="G61" i="10"/>
  <c r="G62" i="10"/>
  <c r="G63" i="10"/>
  <c r="F53" i="10"/>
  <c r="F54" i="10"/>
  <c r="F55" i="10"/>
  <c r="F56" i="10"/>
  <c r="F57" i="10"/>
  <c r="F58" i="10"/>
  <c r="F59" i="10"/>
  <c r="F60" i="10"/>
  <c r="F61" i="10"/>
  <c r="F62" i="10"/>
  <c r="F63" i="10"/>
  <c r="E54" i="10"/>
  <c r="E55" i="10"/>
  <c r="E56" i="10"/>
  <c r="E57" i="10"/>
  <c r="E58" i="10"/>
  <c r="E59" i="10"/>
  <c r="E60" i="10"/>
  <c r="E61" i="10"/>
  <c r="E62" i="10"/>
  <c r="E63" i="10"/>
  <c r="E76" i="13" l="1"/>
  <c r="E75" i="13"/>
  <c r="E72" i="13"/>
  <c r="E71" i="13"/>
  <c r="E68" i="13"/>
  <c r="E67" i="13"/>
  <c r="E64" i="13"/>
  <c r="AE75" i="13"/>
  <c r="AE71" i="13"/>
  <c r="AE67" i="13"/>
  <c r="AE74" i="13"/>
  <c r="AE70" i="13"/>
  <c r="AE66" i="13"/>
  <c r="E74" i="13"/>
  <c r="E73" i="13"/>
  <c r="E70" i="13"/>
  <c r="E66" i="13"/>
  <c r="E65" i="13"/>
  <c r="AE73" i="13"/>
  <c r="AE65" i="13"/>
  <c r="AE69" i="13"/>
  <c r="E69" i="13"/>
  <c r="E80" i="13"/>
  <c r="E78" i="13"/>
  <c r="E77" i="13"/>
  <c r="AE77" i="13"/>
  <c r="AE79" i="13"/>
  <c r="AE78" i="13"/>
  <c r="E79" i="13"/>
  <c r="E55" i="13"/>
  <c r="E54" i="13"/>
  <c r="AE54" i="13"/>
  <c r="E53" i="13"/>
  <c r="E59" i="13"/>
  <c r="AE58" i="13"/>
  <c r="AE57" i="13"/>
  <c r="AE53" i="13"/>
  <c r="AE56" i="13"/>
  <c r="AE52" i="13"/>
  <c r="AE59" i="13"/>
  <c r="AE55" i="13"/>
  <c r="E58" i="13"/>
  <c r="E57" i="13"/>
  <c r="E56" i="13"/>
  <c r="E52" i="13"/>
  <c r="T82" i="9"/>
  <c r="U82" i="9"/>
  <c r="H69" i="9"/>
  <c r="I69" i="9"/>
  <c r="H70" i="9"/>
  <c r="I70" i="9"/>
  <c r="H71" i="9"/>
  <c r="I71" i="9"/>
  <c r="H72" i="9"/>
  <c r="I72" i="9"/>
  <c r="H73" i="9"/>
  <c r="I73" i="9"/>
  <c r="H74" i="9"/>
  <c r="I74" i="9"/>
  <c r="H75" i="9"/>
  <c r="I75" i="9"/>
  <c r="H76" i="9"/>
  <c r="I76" i="9"/>
  <c r="H77" i="9"/>
  <c r="I77" i="9"/>
  <c r="H78" i="9"/>
  <c r="I78" i="9"/>
  <c r="H79" i="9"/>
  <c r="I79" i="9"/>
  <c r="H80" i="9"/>
  <c r="I80" i="9"/>
  <c r="H81" i="9"/>
  <c r="I81" i="9"/>
  <c r="H82" i="9"/>
  <c r="I82" i="9"/>
  <c r="F69" i="9"/>
  <c r="F70" i="9"/>
  <c r="R70" i="9" s="1"/>
  <c r="F71" i="9"/>
  <c r="F72" i="9"/>
  <c r="R72" i="9" s="1"/>
  <c r="F73" i="9"/>
  <c r="F74" i="9"/>
  <c r="R74" i="9" s="1"/>
  <c r="F75" i="9"/>
  <c r="F76" i="9"/>
  <c r="R76" i="9" s="1"/>
  <c r="F77" i="9"/>
  <c r="F78" i="9"/>
  <c r="R78" i="9" s="1"/>
  <c r="F79" i="9"/>
  <c r="F80" i="9"/>
  <c r="R80" i="9" s="1"/>
  <c r="F81" i="9"/>
  <c r="V69" i="9"/>
  <c r="V70" i="9"/>
  <c r="V71" i="9"/>
  <c r="V72" i="9"/>
  <c r="V73" i="9"/>
  <c r="V74" i="9"/>
  <c r="V75" i="9"/>
  <c r="V76" i="9"/>
  <c r="V77" i="9"/>
  <c r="V78" i="9"/>
  <c r="V79" i="9"/>
  <c r="V80" i="9"/>
  <c r="V81" i="9"/>
  <c r="V82" i="9"/>
  <c r="V51" i="9"/>
  <c r="V52" i="9"/>
  <c r="V53" i="9"/>
  <c r="V54" i="9"/>
  <c r="V55" i="9"/>
  <c r="V56" i="9"/>
  <c r="V57" i="9"/>
  <c r="V58" i="9"/>
  <c r="V59" i="9"/>
  <c r="V60" i="9"/>
  <c r="V61" i="9"/>
  <c r="V62" i="9"/>
  <c r="V63" i="9"/>
  <c r="T57" i="9"/>
  <c r="U57" i="9"/>
  <c r="T58" i="9"/>
  <c r="U58" i="9"/>
  <c r="T59" i="9"/>
  <c r="U59" i="9"/>
  <c r="T60" i="9"/>
  <c r="U60" i="9"/>
  <c r="T61" i="9"/>
  <c r="U61" i="9"/>
  <c r="T62" i="9"/>
  <c r="U62" i="9"/>
  <c r="T63" i="9"/>
  <c r="U63" i="9"/>
  <c r="H51" i="9"/>
  <c r="I51" i="9"/>
  <c r="H52" i="9"/>
  <c r="I52" i="9"/>
  <c r="H53" i="9"/>
  <c r="I53" i="9"/>
  <c r="H54" i="9"/>
  <c r="I54" i="9"/>
  <c r="H55" i="9"/>
  <c r="I55" i="9"/>
  <c r="H56" i="9"/>
  <c r="I56" i="9"/>
  <c r="H57" i="9"/>
  <c r="I57" i="9"/>
  <c r="H58" i="9"/>
  <c r="I58" i="9"/>
  <c r="H59" i="9"/>
  <c r="I59" i="9"/>
  <c r="H60" i="9"/>
  <c r="I60" i="9"/>
  <c r="H61" i="9"/>
  <c r="I61" i="9"/>
  <c r="H62" i="9"/>
  <c r="I62" i="9"/>
  <c r="H63" i="9"/>
  <c r="I63" i="9"/>
  <c r="R52" i="9"/>
  <c r="F55" i="9"/>
  <c r="F56" i="9"/>
  <c r="R56" i="9" s="1"/>
  <c r="F57" i="9"/>
  <c r="R57" i="9" s="1"/>
  <c r="F58" i="9"/>
  <c r="R58" i="9" s="1"/>
  <c r="F59" i="9"/>
  <c r="R59" i="9" s="1"/>
  <c r="F60" i="9"/>
  <c r="R60" i="9" s="1"/>
  <c r="F61" i="9"/>
  <c r="R61" i="9" s="1"/>
  <c r="F62" i="9"/>
  <c r="R62" i="9" s="1"/>
  <c r="F63" i="9"/>
  <c r="R63" i="9" s="1"/>
  <c r="X63" i="8"/>
  <c r="X64" i="8"/>
  <c r="X65" i="8"/>
  <c r="X66" i="8"/>
  <c r="X67" i="8"/>
  <c r="X68" i="8"/>
  <c r="X69" i="8"/>
  <c r="X70" i="8"/>
  <c r="X71" i="8"/>
  <c r="X72" i="8"/>
  <c r="X73" i="8"/>
  <c r="X74" i="8"/>
  <c r="X75" i="8"/>
  <c r="X76" i="8"/>
  <c r="X77" i="8"/>
  <c r="W63" i="8"/>
  <c r="W64" i="8"/>
  <c r="W65" i="8"/>
  <c r="W66" i="8"/>
  <c r="W67" i="8"/>
  <c r="W68" i="8"/>
  <c r="W69" i="8"/>
  <c r="W70" i="8"/>
  <c r="W71" i="8"/>
  <c r="W72" i="8"/>
  <c r="W73" i="8"/>
  <c r="W74" i="8"/>
  <c r="W75" i="8"/>
  <c r="W76" i="8"/>
  <c r="W77" i="8"/>
  <c r="U65" i="8"/>
  <c r="U73" i="8"/>
  <c r="U76" i="8"/>
  <c r="U77" i="8"/>
  <c r="S63" i="8"/>
  <c r="S64" i="8"/>
  <c r="S65" i="8"/>
  <c r="S66" i="8"/>
  <c r="S67" i="8"/>
  <c r="S68" i="8"/>
  <c r="S69" i="8"/>
  <c r="S70" i="8"/>
  <c r="S71" i="8"/>
  <c r="S72" i="8"/>
  <c r="S73" i="8"/>
  <c r="S74" i="8"/>
  <c r="S75" i="8"/>
  <c r="S76" i="8"/>
  <c r="S77" i="8"/>
  <c r="Q63" i="8"/>
  <c r="Q64" i="8"/>
  <c r="Q65" i="8"/>
  <c r="Q66" i="8"/>
  <c r="Q67" i="8"/>
  <c r="Q68" i="8"/>
  <c r="Q69" i="8"/>
  <c r="Q70" i="8"/>
  <c r="Q71" i="8"/>
  <c r="Q72" i="8"/>
  <c r="Q73" i="8"/>
  <c r="Q74" i="8"/>
  <c r="Q75" i="8"/>
  <c r="Q76" i="8"/>
  <c r="Q77" i="8"/>
  <c r="I63" i="8"/>
  <c r="I64" i="8"/>
  <c r="I65" i="8"/>
  <c r="I66" i="8"/>
  <c r="I67" i="8"/>
  <c r="I69" i="8"/>
  <c r="I70" i="8"/>
  <c r="I71" i="8"/>
  <c r="I72" i="8"/>
  <c r="I73" i="8"/>
  <c r="I74" i="8"/>
  <c r="I75" i="8"/>
  <c r="I76" i="8"/>
  <c r="I77" i="8"/>
  <c r="T77" i="8" s="1"/>
  <c r="D63" i="8"/>
  <c r="D64" i="8"/>
  <c r="D65" i="8"/>
  <c r="D66" i="8"/>
  <c r="D67" i="8"/>
  <c r="D68" i="8"/>
  <c r="D69" i="8"/>
  <c r="D70" i="8"/>
  <c r="D71" i="8"/>
  <c r="D72" i="8"/>
  <c r="D73" i="8"/>
  <c r="D74" i="8"/>
  <c r="D75" i="8"/>
  <c r="D76" i="8"/>
  <c r="O76" i="8" s="1"/>
  <c r="D77" i="8"/>
  <c r="O77" i="8" s="1"/>
  <c r="X53" i="8"/>
  <c r="X54" i="8"/>
  <c r="X55" i="8"/>
  <c r="X56" i="8"/>
  <c r="X57" i="8"/>
  <c r="X58" i="8"/>
  <c r="R114" i="7"/>
  <c r="R73" i="9" l="1"/>
  <c r="R69" i="9"/>
  <c r="R79" i="9"/>
  <c r="R75" i="9"/>
  <c r="R71" i="9"/>
  <c r="T76" i="8"/>
  <c r="T72" i="8"/>
  <c r="U72" i="8" s="1"/>
  <c r="T64" i="8"/>
  <c r="U64" i="8" s="1"/>
  <c r="N75" i="8"/>
  <c r="N71" i="8"/>
  <c r="N67" i="8"/>
  <c r="N63" i="8"/>
  <c r="N74" i="8"/>
  <c r="N66" i="8"/>
  <c r="T74" i="8"/>
  <c r="U74" i="8" s="1"/>
  <c r="T66" i="8"/>
  <c r="U66" i="8" s="1"/>
  <c r="N73" i="8"/>
  <c r="O73" i="8" s="1"/>
  <c r="N65" i="8"/>
  <c r="O65" i="8" s="1"/>
  <c r="T70" i="8"/>
  <c r="U70" i="8" s="1"/>
  <c r="O70" i="8"/>
  <c r="T65" i="8"/>
  <c r="N70" i="8"/>
  <c r="T73" i="8"/>
  <c r="T69" i="8"/>
  <c r="U69" i="8" s="1"/>
  <c r="O74" i="8"/>
  <c r="O66" i="8"/>
  <c r="N69" i="8"/>
  <c r="O69" i="8" s="1"/>
  <c r="R81" i="9"/>
  <c r="R77" i="9"/>
  <c r="T68" i="8"/>
  <c r="U68" i="8" s="1"/>
  <c r="R53" i="9"/>
  <c r="R55" i="9"/>
  <c r="R51" i="9"/>
  <c r="R54" i="9"/>
  <c r="O72" i="8"/>
  <c r="N72" i="8"/>
  <c r="N68" i="8"/>
  <c r="O68" i="8" s="1"/>
  <c r="N64" i="8"/>
  <c r="O64" i="8" s="1"/>
  <c r="T75" i="8"/>
  <c r="U75" i="8" s="1"/>
  <c r="T71" i="8"/>
  <c r="U71" i="8" s="1"/>
  <c r="T67" i="8"/>
  <c r="U67" i="8" s="1"/>
  <c r="T63" i="8"/>
  <c r="U63" i="8" s="1"/>
  <c r="O75" i="8"/>
  <c r="O71" i="8"/>
  <c r="O67" i="8"/>
  <c r="O63" i="8"/>
  <c r="N76" i="8"/>
  <c r="N77" i="8"/>
  <c r="Q115" i="7"/>
  <c r="R85" i="7"/>
  <c r="S85" i="7"/>
  <c r="R86" i="7"/>
  <c r="S86" i="7"/>
  <c r="Q87" i="7"/>
  <c r="R87" i="7"/>
  <c r="S87" i="7"/>
  <c r="R88" i="7"/>
  <c r="S88" i="7"/>
  <c r="R89" i="7"/>
  <c r="S89" i="7"/>
  <c r="H72" i="7"/>
  <c r="H73" i="7"/>
  <c r="H74" i="7"/>
  <c r="H75" i="7"/>
  <c r="H76" i="7"/>
  <c r="H77" i="7"/>
  <c r="H78" i="7"/>
  <c r="H79" i="7"/>
  <c r="H80" i="7"/>
  <c r="H81" i="7"/>
  <c r="H82" i="7"/>
  <c r="H83" i="7"/>
  <c r="H84" i="7"/>
  <c r="H85" i="7"/>
  <c r="H86" i="7"/>
  <c r="H87" i="7"/>
  <c r="H88" i="7"/>
  <c r="H89" i="7"/>
  <c r="G72" i="7"/>
  <c r="G73" i="7"/>
  <c r="G74" i="7"/>
  <c r="G75" i="7"/>
  <c r="G76" i="7"/>
  <c r="G77" i="7"/>
  <c r="G78" i="7"/>
  <c r="G79" i="7"/>
  <c r="G80" i="7"/>
  <c r="G81" i="7"/>
  <c r="G82" i="7"/>
  <c r="G83" i="7"/>
  <c r="G84" i="7"/>
  <c r="G85" i="7"/>
  <c r="G86" i="7"/>
  <c r="G87" i="7"/>
  <c r="G88" i="7"/>
  <c r="G89" i="7"/>
  <c r="F72" i="7"/>
  <c r="Q72" i="7" s="1"/>
  <c r="F73" i="7"/>
  <c r="Q73" i="7" s="1"/>
  <c r="F74" i="7"/>
  <c r="Q74" i="7" s="1"/>
  <c r="F75" i="7"/>
  <c r="Q75" i="7" s="1"/>
  <c r="F76" i="7"/>
  <c r="Q76" i="7" s="1"/>
  <c r="F77" i="7"/>
  <c r="F78" i="7"/>
  <c r="Q78" i="7" s="1"/>
  <c r="F79" i="7"/>
  <c r="Q79" i="7" s="1"/>
  <c r="F80" i="7"/>
  <c r="Q80" i="7" s="1"/>
  <c r="F81" i="7"/>
  <c r="Q81" i="7" s="1"/>
  <c r="F82" i="7"/>
  <c r="Q82" i="7" s="1"/>
  <c r="F83" i="7"/>
  <c r="Q83" i="7" s="1"/>
  <c r="F84" i="7"/>
  <c r="Q84" i="7" s="1"/>
  <c r="F85" i="7"/>
  <c r="Q85" i="7" s="1"/>
  <c r="F86" i="7"/>
  <c r="Q86" i="7" s="1"/>
  <c r="F87" i="7"/>
  <c r="F88" i="7"/>
  <c r="Q88" i="7" s="1"/>
  <c r="F89" i="7"/>
  <c r="Q89" i="7" s="1"/>
  <c r="S57" i="7"/>
  <c r="S58" i="7"/>
  <c r="S59" i="7"/>
  <c r="S60" i="7"/>
  <c r="S61" i="7"/>
  <c r="S62" i="7"/>
  <c r="S63" i="7"/>
  <c r="S64" i="7"/>
  <c r="S65" i="7"/>
  <c r="S66" i="7"/>
  <c r="S67" i="7"/>
  <c r="R57" i="7"/>
  <c r="R58" i="7"/>
  <c r="R59" i="7"/>
  <c r="R60" i="7"/>
  <c r="R61" i="7"/>
  <c r="R62" i="7"/>
  <c r="R63" i="7"/>
  <c r="R64" i="7"/>
  <c r="R65" i="7"/>
  <c r="R66" i="7"/>
  <c r="R67" i="7"/>
  <c r="G51" i="7"/>
  <c r="H51" i="7"/>
  <c r="G52" i="7"/>
  <c r="H52" i="7"/>
  <c r="G53" i="7"/>
  <c r="H53" i="7"/>
  <c r="G54" i="7"/>
  <c r="H54" i="7"/>
  <c r="G55" i="7"/>
  <c r="H55" i="7"/>
  <c r="G56" i="7"/>
  <c r="H56" i="7"/>
  <c r="G57" i="7"/>
  <c r="H57" i="7"/>
  <c r="G58" i="7"/>
  <c r="H58" i="7"/>
  <c r="G59" i="7"/>
  <c r="H59" i="7"/>
  <c r="G60" i="7"/>
  <c r="H60" i="7"/>
  <c r="G61" i="7"/>
  <c r="H61" i="7"/>
  <c r="G62" i="7"/>
  <c r="H62" i="7"/>
  <c r="G63" i="7"/>
  <c r="H63" i="7"/>
  <c r="G64" i="7"/>
  <c r="H64" i="7"/>
  <c r="G65" i="7"/>
  <c r="H65" i="7"/>
  <c r="G66" i="7"/>
  <c r="H66" i="7"/>
  <c r="G67" i="7"/>
  <c r="H67" i="7"/>
  <c r="F51" i="7"/>
  <c r="F52" i="7"/>
  <c r="Q52" i="7" s="1"/>
  <c r="F53" i="7"/>
  <c r="F54" i="7"/>
  <c r="Q54" i="7" s="1"/>
  <c r="F55" i="7"/>
  <c r="F56" i="7"/>
  <c r="Q56" i="7" s="1"/>
  <c r="F57" i="7"/>
  <c r="F58" i="7"/>
  <c r="F59" i="7"/>
  <c r="F60" i="7"/>
  <c r="Q60" i="7" s="1"/>
  <c r="F61" i="7"/>
  <c r="F62" i="7"/>
  <c r="F63" i="7"/>
  <c r="F64" i="7"/>
  <c r="Q64" i="7" s="1"/>
  <c r="F65" i="7"/>
  <c r="F66" i="7"/>
  <c r="F67" i="7"/>
  <c r="Q77" i="7" l="1"/>
  <c r="Q62" i="7"/>
  <c r="Q58" i="7"/>
  <c r="Q65" i="7"/>
  <c r="Q61" i="7"/>
  <c r="Q57" i="7"/>
  <c r="Q53" i="7"/>
  <c r="Q67" i="7"/>
  <c r="Q63" i="7"/>
  <c r="Q59" i="7"/>
  <c r="Q55" i="7"/>
  <c r="Q51" i="7"/>
  <c r="Q66" i="7"/>
  <c r="CA52" i="10"/>
  <c r="V50" i="9"/>
  <c r="X52" i="8"/>
  <c r="E100" i="18" l="1"/>
  <c r="D100" i="18"/>
  <c r="D93" i="18" s="1"/>
  <c r="E251" i="18" l="1"/>
  <c r="E151" i="18"/>
  <c r="D151" i="18"/>
  <c r="D136" i="18"/>
  <c r="E121" i="18"/>
  <c r="D121" i="18"/>
  <c r="E59" i="18"/>
  <c r="D59" i="18"/>
  <c r="E53" i="18"/>
  <c r="E52" i="18" s="1"/>
  <c r="D53" i="18"/>
  <c r="D52" i="18" s="1"/>
  <c r="E343" i="18" l="1"/>
  <c r="E342" i="18" s="1"/>
  <c r="D343" i="18"/>
  <c r="D342" i="18" s="1"/>
  <c r="E338" i="18"/>
  <c r="E337" i="18" s="1"/>
  <c r="D338" i="18"/>
  <c r="D337" i="18" s="1"/>
  <c r="CA90" i="10" l="1"/>
  <c r="CA67" i="10"/>
  <c r="V86" i="9"/>
  <c r="V68" i="9"/>
  <c r="X81" i="8" l="1"/>
  <c r="X62" i="8"/>
  <c r="C12" i="18" l="1"/>
  <c r="A10" i="18"/>
  <c r="A7" i="18"/>
  <c r="F12" i="15"/>
  <c r="G10" i="15"/>
  <c r="E7" i="15"/>
  <c r="F5" i="15"/>
  <c r="T11" i="14"/>
  <c r="V9" i="14"/>
  <c r="S6" i="14"/>
  <c r="A4" i="14"/>
  <c r="Y11" i="13"/>
  <c r="Z9" i="13"/>
  <c r="W6" i="13"/>
  <c r="A4" i="13"/>
  <c r="Y11" i="12"/>
  <c r="Z9" i="12"/>
  <c r="V6" i="12"/>
  <c r="A4" i="12"/>
  <c r="O11" i="11"/>
  <c r="P9" i="11"/>
  <c r="L6" i="11"/>
  <c r="A4" i="11"/>
  <c r="M11" i="17"/>
  <c r="O9" i="17"/>
  <c r="K6" i="17"/>
  <c r="A4" i="17"/>
  <c r="Q11" i="10"/>
  <c r="S9" i="10"/>
  <c r="N6" i="10"/>
  <c r="A4" i="10"/>
  <c r="H11" i="9"/>
  <c r="J9" i="9"/>
  <c r="G6" i="9"/>
  <c r="A4" i="9"/>
  <c r="K11" i="8"/>
  <c r="I6" i="8"/>
  <c r="L9" i="8"/>
  <c r="A4" i="8"/>
  <c r="E93" i="18" l="1"/>
  <c r="AJ99" i="13" l="1"/>
  <c r="AJ100" i="13"/>
  <c r="AJ101" i="13"/>
  <c r="AJ102" i="13"/>
  <c r="AJ103" i="13"/>
  <c r="AP51" i="11" l="1"/>
  <c r="AP64" i="11"/>
  <c r="U102" i="9"/>
  <c r="U103" i="9"/>
  <c r="U104" i="9"/>
  <c r="U105" i="9"/>
  <c r="D81" i="14" l="1"/>
  <c r="D80" i="14" s="1"/>
  <c r="E81" i="14"/>
  <c r="E80" i="14" s="1"/>
  <c r="F81" i="14"/>
  <c r="F80" i="14" s="1"/>
  <c r="G81" i="14"/>
  <c r="G80" i="14" s="1"/>
  <c r="H81" i="14"/>
  <c r="H80" i="14" s="1"/>
  <c r="I81" i="14"/>
  <c r="I80" i="14" s="1"/>
  <c r="J81" i="14"/>
  <c r="J80" i="14" s="1"/>
  <c r="K81" i="14"/>
  <c r="L81" i="14"/>
  <c r="L80" i="14" s="1"/>
  <c r="M81" i="14"/>
  <c r="M80" i="14" s="1"/>
  <c r="N81" i="14"/>
  <c r="N80" i="14" s="1"/>
  <c r="O81" i="14"/>
  <c r="P81" i="14"/>
  <c r="P80" i="14" s="1"/>
  <c r="Q81" i="14"/>
  <c r="Q80" i="14" s="1"/>
  <c r="R81" i="14"/>
  <c r="R80" i="14" s="1"/>
  <c r="S81" i="14"/>
  <c r="T81" i="14"/>
  <c r="T80" i="14" s="1"/>
  <c r="U81" i="14"/>
  <c r="U80" i="14" s="1"/>
  <c r="V81" i="14"/>
  <c r="V80" i="14" s="1"/>
  <c r="W81" i="14"/>
  <c r="W80" i="14" s="1"/>
  <c r="X81" i="14"/>
  <c r="X80" i="14" s="1"/>
  <c r="Y81" i="14"/>
  <c r="Y80" i="14" s="1"/>
  <c r="Z81" i="14"/>
  <c r="Z80" i="14" s="1"/>
  <c r="AA81" i="14"/>
  <c r="AB81" i="14"/>
  <c r="AB80" i="14" s="1"/>
  <c r="AC81" i="14"/>
  <c r="AC80" i="14" s="1"/>
  <c r="AD81" i="14"/>
  <c r="AD80" i="14" s="1"/>
  <c r="AE81" i="14"/>
  <c r="AF81" i="14"/>
  <c r="AF80" i="14" s="1"/>
  <c r="AG81" i="14"/>
  <c r="AG80" i="14" s="1"/>
  <c r="AI81" i="14"/>
  <c r="AI80" i="14" s="1"/>
  <c r="AJ81" i="14"/>
  <c r="AJ80" i="14" s="1"/>
  <c r="AK81" i="14"/>
  <c r="AK80" i="14" s="1"/>
  <c r="AL81" i="14"/>
  <c r="AL80" i="14" s="1"/>
  <c r="AM81" i="14"/>
  <c r="AM80" i="14" s="1"/>
  <c r="AN81" i="14"/>
  <c r="AN80" i="14" s="1"/>
  <c r="AO81" i="14"/>
  <c r="AO80" i="14" s="1"/>
  <c r="AP81" i="14"/>
  <c r="AP80" i="14" s="1"/>
  <c r="AQ81" i="14"/>
  <c r="AR81" i="14"/>
  <c r="AR80" i="14" s="1"/>
  <c r="AS81" i="14"/>
  <c r="AS80" i="14" s="1"/>
  <c r="AQ80" i="14"/>
  <c r="K80" i="14"/>
  <c r="O80" i="14"/>
  <c r="S80" i="14"/>
  <c r="AA80" i="14"/>
  <c r="AE80" i="14"/>
  <c r="E33" i="14"/>
  <c r="F33" i="14"/>
  <c r="F32" i="14" s="1"/>
  <c r="F27" i="14" s="1"/>
  <c r="G33" i="14"/>
  <c r="H33" i="14"/>
  <c r="I33" i="14"/>
  <c r="J33" i="14"/>
  <c r="J32" i="14" s="1"/>
  <c r="J27" i="14" s="1"/>
  <c r="K33" i="14"/>
  <c r="K32" i="14" s="1"/>
  <c r="K27" i="14" s="1"/>
  <c r="L33" i="14"/>
  <c r="L32" i="14" s="1"/>
  <c r="L27" i="14" s="1"/>
  <c r="M33" i="14"/>
  <c r="M32" i="14" s="1"/>
  <c r="M27" i="14" s="1"/>
  <c r="N33" i="14"/>
  <c r="N32" i="14" s="1"/>
  <c r="N27" i="14" s="1"/>
  <c r="O33" i="14"/>
  <c r="O32" i="14" s="1"/>
  <c r="O27" i="14" s="1"/>
  <c r="P33" i="14"/>
  <c r="P32" i="14" s="1"/>
  <c r="P27" i="14" s="1"/>
  <c r="Q33" i="14"/>
  <c r="Q32" i="14" s="1"/>
  <c r="Q27" i="14" s="1"/>
  <c r="R33" i="14"/>
  <c r="R32" i="14" s="1"/>
  <c r="R27" i="14" s="1"/>
  <c r="S33" i="14"/>
  <c r="S32" i="14" s="1"/>
  <c r="S27" i="14" s="1"/>
  <c r="T33" i="14"/>
  <c r="U33" i="14"/>
  <c r="V33" i="14"/>
  <c r="V32" i="14" s="1"/>
  <c r="V27" i="14" s="1"/>
  <c r="W33" i="14"/>
  <c r="W32" i="14" s="1"/>
  <c r="W27" i="14" s="1"/>
  <c r="X33" i="14"/>
  <c r="X32" i="14" s="1"/>
  <c r="X27" i="14" s="1"/>
  <c r="Y33" i="14"/>
  <c r="Z33" i="14"/>
  <c r="Z32" i="14" s="1"/>
  <c r="Z27" i="14" s="1"/>
  <c r="AA33" i="14"/>
  <c r="AA32" i="14" s="1"/>
  <c r="AA27" i="14" s="1"/>
  <c r="AB33" i="14"/>
  <c r="AB32" i="14" s="1"/>
  <c r="AB27" i="14" s="1"/>
  <c r="AC33" i="14"/>
  <c r="AD33" i="14"/>
  <c r="AD32" i="14" s="1"/>
  <c r="AD27" i="14" s="1"/>
  <c r="AE33" i="14"/>
  <c r="AE32" i="14" s="1"/>
  <c r="AE27" i="14" s="1"/>
  <c r="AF33" i="14"/>
  <c r="AF32" i="14" s="1"/>
  <c r="AF27" i="14" s="1"/>
  <c r="AG33" i="14"/>
  <c r="AH33" i="14"/>
  <c r="AH32" i="14" s="1"/>
  <c r="AH27" i="14" s="1"/>
  <c r="AI33" i="14"/>
  <c r="AI32" i="14" s="1"/>
  <c r="AI27" i="14" s="1"/>
  <c r="AJ33" i="14"/>
  <c r="AJ32" i="14" s="1"/>
  <c r="AJ27" i="14" s="1"/>
  <c r="AK33" i="14"/>
  <c r="AL33" i="14"/>
  <c r="AL32" i="14" s="1"/>
  <c r="AL27" i="14" s="1"/>
  <c r="AM33" i="14"/>
  <c r="AM32" i="14" s="1"/>
  <c r="AM27" i="14" s="1"/>
  <c r="AN33" i="14"/>
  <c r="AN32" i="14" s="1"/>
  <c r="AN27" i="14" s="1"/>
  <c r="AO33" i="14"/>
  <c r="AP33" i="14"/>
  <c r="AP32" i="14" s="1"/>
  <c r="AP27" i="14" s="1"/>
  <c r="AQ33" i="14"/>
  <c r="AQ32" i="14" s="1"/>
  <c r="AQ27" i="14" s="1"/>
  <c r="AR33" i="14"/>
  <c r="AR32" i="14" s="1"/>
  <c r="AR27" i="14" s="1"/>
  <c r="AS33" i="14"/>
  <c r="E32" i="14"/>
  <c r="E27" i="14" s="1"/>
  <c r="G32" i="14"/>
  <c r="G27" i="14" s="1"/>
  <c r="H32" i="14"/>
  <c r="H27" i="14" s="1"/>
  <c r="I32" i="14"/>
  <c r="T32" i="14"/>
  <c r="T27" i="14" s="1"/>
  <c r="U32" i="14"/>
  <c r="U27" i="14" s="1"/>
  <c r="Y32" i="14"/>
  <c r="Y27" i="14" s="1"/>
  <c r="AC32" i="14"/>
  <c r="AC27" i="14" s="1"/>
  <c r="AG32" i="14"/>
  <c r="AG27" i="14" s="1"/>
  <c r="AK32" i="14"/>
  <c r="AK27" i="14" s="1"/>
  <c r="AO32" i="14"/>
  <c r="AO27" i="14" s="1"/>
  <c r="AS32" i="14"/>
  <c r="AS27" i="14" s="1"/>
  <c r="I27" i="14"/>
  <c r="D33" i="14"/>
  <c r="D32" i="14" s="1"/>
  <c r="D27" i="14" s="1"/>
  <c r="K62" i="14"/>
  <c r="K61" i="14" s="1"/>
  <c r="K57" i="14" s="1"/>
  <c r="L62" i="14"/>
  <c r="L61" i="14" s="1"/>
  <c r="M62" i="14"/>
  <c r="M61" i="14" s="1"/>
  <c r="N62" i="14"/>
  <c r="N61" i="14" s="1"/>
  <c r="O62" i="14"/>
  <c r="O61" i="14" s="1"/>
  <c r="O57" i="14" s="1"/>
  <c r="P62" i="14"/>
  <c r="P61" i="14" s="1"/>
  <c r="Q62" i="14"/>
  <c r="Q61" i="14" s="1"/>
  <c r="R62" i="14"/>
  <c r="R61" i="14" s="1"/>
  <c r="S62" i="14"/>
  <c r="S61" i="14" s="1"/>
  <c r="T62" i="14"/>
  <c r="T61" i="14" s="1"/>
  <c r="U62" i="14"/>
  <c r="U61" i="14" s="1"/>
  <c r="V62" i="14"/>
  <c r="V61" i="14" s="1"/>
  <c r="W62" i="14"/>
  <c r="W61" i="14" s="1"/>
  <c r="X62" i="14"/>
  <c r="X61" i="14" s="1"/>
  <c r="Y62" i="14"/>
  <c r="Y61" i="14" s="1"/>
  <c r="Z62" i="14"/>
  <c r="Z61" i="14" s="1"/>
  <c r="AA62" i="14"/>
  <c r="AA61" i="14" s="1"/>
  <c r="AA57" i="14" s="1"/>
  <c r="AB62" i="14"/>
  <c r="AB61" i="14" s="1"/>
  <c r="AC62" i="14"/>
  <c r="AC61" i="14" s="1"/>
  <c r="AD62" i="14"/>
  <c r="AD61" i="14" s="1"/>
  <c r="AE62" i="14"/>
  <c r="AE61" i="14" s="1"/>
  <c r="AE57" i="14" s="1"/>
  <c r="AF62" i="14"/>
  <c r="AF61" i="14" s="1"/>
  <c r="AG62" i="14"/>
  <c r="AG61" i="14" s="1"/>
  <c r="AH62" i="14"/>
  <c r="AH61" i="14" s="1"/>
  <c r="AI62" i="14"/>
  <c r="AI61" i="14" s="1"/>
  <c r="AJ62" i="14"/>
  <c r="AJ61" i="14" s="1"/>
  <c r="AK62" i="14"/>
  <c r="AK61" i="14" s="1"/>
  <c r="AL62" i="14"/>
  <c r="AL61" i="14" s="1"/>
  <c r="AM62" i="14"/>
  <c r="AM61" i="14" s="1"/>
  <c r="AN62" i="14"/>
  <c r="AN61" i="14" s="1"/>
  <c r="AO62" i="14"/>
  <c r="AO61" i="14" s="1"/>
  <c r="AP62" i="14"/>
  <c r="AP61" i="14" s="1"/>
  <c r="AQ62" i="14"/>
  <c r="AQ61" i="14" s="1"/>
  <c r="AR62" i="14"/>
  <c r="AR61" i="14" s="1"/>
  <c r="AS62" i="14"/>
  <c r="AS61" i="14" s="1"/>
  <c r="D62" i="14"/>
  <c r="D61" i="14" s="1"/>
  <c r="E62" i="14"/>
  <c r="E61" i="14" s="1"/>
  <c r="F62" i="14"/>
  <c r="F61" i="14" s="1"/>
  <c r="G62" i="14"/>
  <c r="G61" i="14" s="1"/>
  <c r="H62" i="14"/>
  <c r="H61" i="14" s="1"/>
  <c r="I62" i="14"/>
  <c r="I61" i="14" s="1"/>
  <c r="K96" i="14"/>
  <c r="L96" i="14"/>
  <c r="M96" i="14"/>
  <c r="N96" i="14"/>
  <c r="O96" i="14"/>
  <c r="P96" i="14"/>
  <c r="Q96" i="14"/>
  <c r="R96" i="14"/>
  <c r="S96" i="14"/>
  <c r="T96" i="14"/>
  <c r="U96" i="14"/>
  <c r="V96" i="14"/>
  <c r="W96" i="14"/>
  <c r="X96" i="14"/>
  <c r="Y96" i="14"/>
  <c r="Z96" i="14"/>
  <c r="AA96" i="14"/>
  <c r="AB96" i="14"/>
  <c r="AC96" i="14"/>
  <c r="AD96" i="14"/>
  <c r="AE96" i="14"/>
  <c r="AF96" i="14"/>
  <c r="AG96" i="14"/>
  <c r="AH96" i="14"/>
  <c r="AI96" i="14"/>
  <c r="AJ96" i="14"/>
  <c r="AK96" i="14"/>
  <c r="AL96" i="14"/>
  <c r="AM96" i="14"/>
  <c r="AN96" i="14"/>
  <c r="AO96" i="14"/>
  <c r="AP96" i="14"/>
  <c r="AQ96" i="14"/>
  <c r="AR96" i="14"/>
  <c r="AS96" i="14"/>
  <c r="D96" i="14"/>
  <c r="E96" i="14"/>
  <c r="F96" i="14"/>
  <c r="G96" i="14"/>
  <c r="H96" i="14"/>
  <c r="I96" i="14"/>
  <c r="J96" i="14"/>
  <c r="E103" i="14"/>
  <c r="F103" i="14"/>
  <c r="G103" i="14"/>
  <c r="H103" i="14"/>
  <c r="I103" i="14"/>
  <c r="J103" i="14"/>
  <c r="K103" i="14"/>
  <c r="L103" i="14"/>
  <c r="M103" i="14"/>
  <c r="N103" i="14"/>
  <c r="O103" i="14"/>
  <c r="P103" i="14"/>
  <c r="Q103" i="14"/>
  <c r="R103" i="14"/>
  <c r="S103" i="14"/>
  <c r="T103" i="14"/>
  <c r="U103" i="14"/>
  <c r="V103" i="14"/>
  <c r="W103" i="14"/>
  <c r="X103" i="14"/>
  <c r="Y103" i="14"/>
  <c r="Z103" i="14"/>
  <c r="AA103" i="14"/>
  <c r="AB103" i="14"/>
  <c r="AC103" i="14"/>
  <c r="AD103" i="14"/>
  <c r="AE103" i="14"/>
  <c r="AF103" i="14"/>
  <c r="AG103" i="14"/>
  <c r="AH103" i="14"/>
  <c r="AI103" i="14"/>
  <c r="AJ103" i="14"/>
  <c r="AK103" i="14"/>
  <c r="AL103" i="14"/>
  <c r="AM103" i="14"/>
  <c r="AN103" i="14"/>
  <c r="AO103" i="14"/>
  <c r="AP103" i="14"/>
  <c r="AQ103" i="14"/>
  <c r="AR103" i="14"/>
  <c r="AS103" i="14"/>
  <c r="D103" i="14"/>
  <c r="K98" i="13"/>
  <c r="L98" i="13"/>
  <c r="M98" i="13"/>
  <c r="N98" i="13"/>
  <c r="P98" i="13"/>
  <c r="Q98" i="13"/>
  <c r="R98" i="13"/>
  <c r="S98" i="13"/>
  <c r="U98" i="13"/>
  <c r="V98" i="13"/>
  <c r="W98" i="13"/>
  <c r="X98" i="13"/>
  <c r="Z98" i="13"/>
  <c r="AA98" i="13"/>
  <c r="AB98" i="13"/>
  <c r="AC98" i="13"/>
  <c r="AD98" i="13"/>
  <c r="AJ98" i="13"/>
  <c r="AK98" i="13"/>
  <c r="AL98" i="13"/>
  <c r="AM98" i="13"/>
  <c r="AN98" i="13"/>
  <c r="AP98" i="13"/>
  <c r="AQ98" i="13"/>
  <c r="AR98" i="13"/>
  <c r="AS98" i="13"/>
  <c r="AU98" i="13"/>
  <c r="AV98" i="13"/>
  <c r="AW98" i="13"/>
  <c r="AX98" i="13"/>
  <c r="AZ98" i="13"/>
  <c r="BA98" i="13"/>
  <c r="BB98" i="13"/>
  <c r="BC98" i="13"/>
  <c r="AY51" i="13"/>
  <c r="AT51" i="13"/>
  <c r="AO51" i="13"/>
  <c r="AJ51" i="13"/>
  <c r="AJ50" i="13" s="1"/>
  <c r="AJ49" i="13" s="1"/>
  <c r="AI51" i="13"/>
  <c r="AH51" i="13"/>
  <c r="AG51" i="13"/>
  <c r="AF51" i="13"/>
  <c r="AF50" i="13" s="1"/>
  <c r="AF49" i="13" s="1"/>
  <c r="Y51" i="13"/>
  <c r="T51" i="13"/>
  <c r="O51" i="13"/>
  <c r="J51" i="13"/>
  <c r="J50" i="13" s="1"/>
  <c r="J49" i="13" s="1"/>
  <c r="I51" i="13"/>
  <c r="I50" i="13" s="1"/>
  <c r="I49" i="13" s="1"/>
  <c r="H51" i="13"/>
  <c r="G51" i="13"/>
  <c r="F51" i="13"/>
  <c r="F50" i="13" s="1"/>
  <c r="F49" i="13" s="1"/>
  <c r="K50" i="13"/>
  <c r="K49" i="13" s="1"/>
  <c r="L50" i="13"/>
  <c r="L49" i="13" s="1"/>
  <c r="M50" i="13"/>
  <c r="M49" i="13" s="1"/>
  <c r="N50" i="13"/>
  <c r="N49" i="13" s="1"/>
  <c r="P50" i="13"/>
  <c r="P49" i="13" s="1"/>
  <c r="Q50" i="13"/>
  <c r="Q49" i="13" s="1"/>
  <c r="R50" i="13"/>
  <c r="R49" i="13" s="1"/>
  <c r="S50" i="13"/>
  <c r="S49" i="13" s="1"/>
  <c r="U50" i="13"/>
  <c r="U49" i="13" s="1"/>
  <c r="V50" i="13"/>
  <c r="V49" i="13" s="1"/>
  <c r="W50" i="13"/>
  <c r="W49" i="13" s="1"/>
  <c r="X50" i="13"/>
  <c r="X49" i="13" s="1"/>
  <c r="Z50" i="13"/>
  <c r="Z49" i="13" s="1"/>
  <c r="AA50" i="13"/>
  <c r="AA49" i="13" s="1"/>
  <c r="AB50" i="13"/>
  <c r="AB49" i="13" s="1"/>
  <c r="AC50" i="13"/>
  <c r="AC49" i="13" s="1"/>
  <c r="AD50" i="13"/>
  <c r="AD49" i="13" s="1"/>
  <c r="AK50" i="13"/>
  <c r="AK49" i="13" s="1"/>
  <c r="AL50" i="13"/>
  <c r="AL49" i="13" s="1"/>
  <c r="AM50" i="13"/>
  <c r="AM49" i="13" s="1"/>
  <c r="AN50" i="13"/>
  <c r="AN49" i="13" s="1"/>
  <c r="AP50" i="13"/>
  <c r="AP49" i="13" s="1"/>
  <c r="AQ50" i="13"/>
  <c r="AQ49" i="13" s="1"/>
  <c r="AR50" i="13"/>
  <c r="AR49" i="13" s="1"/>
  <c r="AS50" i="13"/>
  <c r="AS49" i="13" s="1"/>
  <c r="AU50" i="13"/>
  <c r="AU49" i="13" s="1"/>
  <c r="AV50" i="13"/>
  <c r="AV49" i="13" s="1"/>
  <c r="AW50" i="13"/>
  <c r="AW49" i="13" s="1"/>
  <c r="AX50" i="13"/>
  <c r="AX49" i="13" s="1"/>
  <c r="AZ50" i="13"/>
  <c r="AZ49" i="13" s="1"/>
  <c r="BA50" i="13"/>
  <c r="BA49" i="13" s="1"/>
  <c r="BB50" i="13"/>
  <c r="BB49" i="13" s="1"/>
  <c r="BC50" i="13"/>
  <c r="BC49" i="13" s="1"/>
  <c r="D50" i="13"/>
  <c r="D49" i="13" s="1"/>
  <c r="AJ84" i="13"/>
  <c r="Y84" i="13"/>
  <c r="D98" i="13"/>
  <c r="K105" i="13"/>
  <c r="L105" i="13"/>
  <c r="M105" i="13"/>
  <c r="N105" i="13"/>
  <c r="P105" i="13"/>
  <c r="Q105" i="13"/>
  <c r="R105" i="13"/>
  <c r="S105" i="13"/>
  <c r="U105" i="13"/>
  <c r="V105" i="13"/>
  <c r="W105" i="13"/>
  <c r="X105" i="13"/>
  <c r="Z105" i="13"/>
  <c r="AA105" i="13"/>
  <c r="AB105" i="13"/>
  <c r="AC105" i="13"/>
  <c r="AD105" i="13"/>
  <c r="AJ105" i="13"/>
  <c r="AK105" i="13"/>
  <c r="AL105" i="13"/>
  <c r="AM105" i="13"/>
  <c r="AN105" i="13"/>
  <c r="AP105" i="13"/>
  <c r="AQ105" i="13"/>
  <c r="AR105" i="13"/>
  <c r="AS105" i="13"/>
  <c r="AU105" i="13"/>
  <c r="AV105" i="13"/>
  <c r="AW105" i="13"/>
  <c r="AX105" i="13"/>
  <c r="AZ105" i="13"/>
  <c r="BA105" i="13"/>
  <c r="BB105" i="13"/>
  <c r="BC105" i="13"/>
  <c r="D105" i="13"/>
  <c r="AY102" i="13"/>
  <c r="AT102" i="13"/>
  <c r="AO102" i="13"/>
  <c r="AI102" i="13"/>
  <c r="AH102" i="13"/>
  <c r="AG102" i="13"/>
  <c r="AF102" i="13"/>
  <c r="Y102" i="13"/>
  <c r="T102" i="13"/>
  <c r="O102" i="13"/>
  <c r="J102" i="13"/>
  <c r="I102" i="13"/>
  <c r="H102" i="13"/>
  <c r="G102" i="13"/>
  <c r="F102" i="13"/>
  <c r="AY101" i="13"/>
  <c r="AT101" i="13"/>
  <c r="AO101" i="13"/>
  <c r="AI101" i="13"/>
  <c r="AH101" i="13"/>
  <c r="AG101" i="13"/>
  <c r="AF101" i="13"/>
  <c r="Y101" i="13"/>
  <c r="T101" i="13"/>
  <c r="O101" i="13"/>
  <c r="J101" i="13"/>
  <c r="I101" i="13"/>
  <c r="H101" i="13"/>
  <c r="G101" i="13"/>
  <c r="F101" i="13"/>
  <c r="AY100" i="13"/>
  <c r="AT100" i="13"/>
  <c r="AO100" i="13"/>
  <c r="AI100" i="13"/>
  <c r="AH100" i="13"/>
  <c r="AG100" i="13"/>
  <c r="AF100" i="13"/>
  <c r="Y100" i="13"/>
  <c r="T100" i="13"/>
  <c r="O100" i="13"/>
  <c r="J100" i="13"/>
  <c r="I100" i="13"/>
  <c r="H100" i="13"/>
  <c r="G100" i="13"/>
  <c r="F100" i="13"/>
  <c r="AY99" i="13"/>
  <c r="AT99" i="13"/>
  <c r="AO99" i="13"/>
  <c r="AI99" i="13"/>
  <c r="AH99" i="13"/>
  <c r="AG99" i="13"/>
  <c r="AF99" i="13"/>
  <c r="Y99" i="13"/>
  <c r="T99" i="13"/>
  <c r="O99" i="13"/>
  <c r="J99" i="13"/>
  <c r="I99" i="13"/>
  <c r="H99" i="13"/>
  <c r="G99" i="13"/>
  <c r="F99" i="13"/>
  <c r="AY110" i="13"/>
  <c r="AT110" i="13"/>
  <c r="AO110" i="13"/>
  <c r="AI110" i="13"/>
  <c r="AH110" i="13"/>
  <c r="AG110" i="13"/>
  <c r="AF110" i="13"/>
  <c r="Y110" i="13"/>
  <c r="T110" i="13"/>
  <c r="O110" i="13"/>
  <c r="J110" i="13"/>
  <c r="I110" i="13"/>
  <c r="H110" i="13"/>
  <c r="G110" i="13"/>
  <c r="F110" i="13"/>
  <c r="AY109" i="13"/>
  <c r="AT109" i="13"/>
  <c r="AO109" i="13"/>
  <c r="AI109" i="13"/>
  <c r="AH109" i="13"/>
  <c r="AG109" i="13"/>
  <c r="AF109" i="13"/>
  <c r="Y109" i="13"/>
  <c r="T109" i="13"/>
  <c r="O109" i="13"/>
  <c r="J109" i="13"/>
  <c r="I109" i="13"/>
  <c r="H109" i="13"/>
  <c r="G109" i="13"/>
  <c r="F109" i="13"/>
  <c r="AY108" i="13"/>
  <c r="AT108" i="13"/>
  <c r="AO108" i="13"/>
  <c r="AI108" i="13"/>
  <c r="AH108" i="13"/>
  <c r="AG108" i="13"/>
  <c r="AF108" i="13"/>
  <c r="AE108" i="13" s="1"/>
  <c r="Y108" i="13"/>
  <c r="T108" i="13"/>
  <c r="O108" i="13"/>
  <c r="J108" i="13"/>
  <c r="I108" i="13"/>
  <c r="H108" i="13"/>
  <c r="G108" i="13"/>
  <c r="F108" i="13"/>
  <c r="AY107" i="13"/>
  <c r="AT107" i="13"/>
  <c r="AO107" i="13"/>
  <c r="AI107" i="13"/>
  <c r="AH107" i="13"/>
  <c r="AG107" i="13"/>
  <c r="AF107" i="13"/>
  <c r="Y107" i="13"/>
  <c r="Y105" i="13" s="1"/>
  <c r="T107" i="13"/>
  <c r="O107" i="13"/>
  <c r="J107" i="13"/>
  <c r="I107" i="13"/>
  <c r="I105" i="13" s="1"/>
  <c r="H107" i="13"/>
  <c r="G107" i="13"/>
  <c r="F107" i="13"/>
  <c r="AY106" i="13"/>
  <c r="AY105" i="13" s="1"/>
  <c r="AT106" i="13"/>
  <c r="AO106" i="13"/>
  <c r="AI106" i="13"/>
  <c r="AH106" i="13"/>
  <c r="AG106" i="13"/>
  <c r="AF106" i="13"/>
  <c r="Y106" i="13"/>
  <c r="T106" i="13"/>
  <c r="O106" i="13"/>
  <c r="J106" i="13"/>
  <c r="I106" i="13"/>
  <c r="H106" i="13"/>
  <c r="E106" i="13" s="1"/>
  <c r="G106" i="13"/>
  <c r="F106" i="13"/>
  <c r="O103" i="13"/>
  <c r="AQ57" i="14" l="1"/>
  <c r="AQ19" i="14" s="1"/>
  <c r="AQ26" i="14" s="1"/>
  <c r="W57" i="14"/>
  <c r="W19" i="14" s="1"/>
  <c r="W26" i="14" s="1"/>
  <c r="S57" i="14"/>
  <c r="AM57" i="14"/>
  <c r="AM19" i="14" s="1"/>
  <c r="AM26" i="14" s="1"/>
  <c r="AD57" i="14"/>
  <c r="AD19" i="14" s="1"/>
  <c r="AD26" i="14" s="1"/>
  <c r="Z57" i="14"/>
  <c r="Z19" i="14" s="1"/>
  <c r="Z26" i="14" s="1"/>
  <c r="V57" i="14"/>
  <c r="V19" i="14" s="1"/>
  <c r="V26" i="14" s="1"/>
  <c r="R57" i="14"/>
  <c r="R19" i="14" s="1"/>
  <c r="R26" i="14" s="1"/>
  <c r="N57" i="14"/>
  <c r="N19" i="14" s="1"/>
  <c r="N26" i="14" s="1"/>
  <c r="AI105" i="13"/>
  <c r="I57" i="14"/>
  <c r="I19" i="14" s="1"/>
  <c r="I26" i="14" s="1"/>
  <c r="H57" i="14"/>
  <c r="H19" i="14" s="1"/>
  <c r="H26" i="14" s="1"/>
  <c r="D57" i="14"/>
  <c r="D19" i="14" s="1"/>
  <c r="AL57" i="14"/>
  <c r="AL19" i="14" s="1"/>
  <c r="AL26" i="14" s="1"/>
  <c r="G57" i="14"/>
  <c r="G19" i="14" s="1"/>
  <c r="G26" i="14" s="1"/>
  <c r="AS57" i="14"/>
  <c r="AS19" i="14" s="1"/>
  <c r="AS26" i="14" s="1"/>
  <c r="AO57" i="14"/>
  <c r="AO19" i="14" s="1"/>
  <c r="AO26" i="14" s="1"/>
  <c r="AK57" i="14"/>
  <c r="AK19" i="14" s="1"/>
  <c r="AK26" i="14" s="1"/>
  <c r="F57" i="14"/>
  <c r="F19" i="14" s="1"/>
  <c r="F26" i="14" s="1"/>
  <c r="AF57" i="14"/>
  <c r="AF19" i="14" s="1"/>
  <c r="AF26" i="14" s="1"/>
  <c r="AB57" i="14"/>
  <c r="AB19" i="14" s="1"/>
  <c r="AB26" i="14" s="1"/>
  <c r="X57" i="14"/>
  <c r="X19" i="14" s="1"/>
  <c r="X26" i="14" s="1"/>
  <c r="T57" i="14"/>
  <c r="T19" i="14" s="1"/>
  <c r="T26" i="14" s="1"/>
  <c r="P57" i="14"/>
  <c r="P19" i="14" s="1"/>
  <c r="P26" i="14" s="1"/>
  <c r="L57" i="14"/>
  <c r="L19" i="14" s="1"/>
  <c r="L26" i="14" s="1"/>
  <c r="AI50" i="13"/>
  <c r="AI49" i="13" s="1"/>
  <c r="E51" i="13"/>
  <c r="T50" i="13"/>
  <c r="T49" i="13" s="1"/>
  <c r="AI57" i="14"/>
  <c r="AI19" i="14" s="1"/>
  <c r="AI26" i="14" s="1"/>
  <c r="Y50" i="13"/>
  <c r="Y49" i="13" s="1"/>
  <c r="H50" i="13"/>
  <c r="H49" i="13" s="1"/>
  <c r="E99" i="13"/>
  <c r="E57" i="14"/>
  <c r="E19" i="14" s="1"/>
  <c r="E26" i="14" s="1"/>
  <c r="AE107" i="13"/>
  <c r="AO105" i="13"/>
  <c r="O105" i="13"/>
  <c r="AE102" i="13"/>
  <c r="AT105" i="13"/>
  <c r="O50" i="13"/>
  <c r="O49" i="13" s="1"/>
  <c r="AE51" i="13"/>
  <c r="AY50" i="13"/>
  <c r="AY49" i="13" s="1"/>
  <c r="AG57" i="14"/>
  <c r="AG19" i="14" s="1"/>
  <c r="AG26" i="14" s="1"/>
  <c r="AC57" i="14"/>
  <c r="AC19" i="14" s="1"/>
  <c r="AC26" i="14" s="1"/>
  <c r="Y57" i="14"/>
  <c r="Y19" i="14" s="1"/>
  <c r="Y26" i="14" s="1"/>
  <c r="U57" i="14"/>
  <c r="U19" i="14" s="1"/>
  <c r="U26" i="14" s="1"/>
  <c r="Q57" i="14"/>
  <c r="Q19" i="14" s="1"/>
  <c r="Q26" i="14" s="1"/>
  <c r="M57" i="14"/>
  <c r="M19" i="14" s="1"/>
  <c r="M26" i="14" s="1"/>
  <c r="AP57" i="14"/>
  <c r="AP19" i="14" s="1"/>
  <c r="AP26" i="14" s="1"/>
  <c r="F105" i="13"/>
  <c r="J105" i="13"/>
  <c r="G105" i="13"/>
  <c r="AG105" i="13"/>
  <c r="O98" i="13"/>
  <c r="AE106" i="13"/>
  <c r="H105" i="13"/>
  <c r="T105" i="13"/>
  <c r="AH105" i="13"/>
  <c r="E109" i="13"/>
  <c r="AE110" i="13"/>
  <c r="AG50" i="13"/>
  <c r="AG49" i="13" s="1"/>
  <c r="AO50" i="13"/>
  <c r="AO49" i="13" s="1"/>
  <c r="AR57" i="14"/>
  <c r="AR19" i="14" s="1"/>
  <c r="AR26" i="14" s="1"/>
  <c r="AN57" i="14"/>
  <c r="AN19" i="14" s="1"/>
  <c r="AN26" i="14" s="1"/>
  <c r="AJ57" i="14"/>
  <c r="AJ19" i="14" s="1"/>
  <c r="AJ26" i="14" s="1"/>
  <c r="AH50" i="13"/>
  <c r="AH49" i="13" s="1"/>
  <c r="AT50" i="13"/>
  <c r="AT49" i="13" s="1"/>
  <c r="S19" i="14"/>
  <c r="S26" i="14" s="1"/>
  <c r="O19" i="14"/>
  <c r="O26" i="14" s="1"/>
  <c r="E110" i="13"/>
  <c r="AE109" i="13"/>
  <c r="E107" i="13"/>
  <c r="E105" i="13" s="1"/>
  <c r="E108" i="13"/>
  <c r="AF105" i="13"/>
  <c r="E102" i="13"/>
  <c r="AE99" i="13"/>
  <c r="AE101" i="13"/>
  <c r="AE100" i="13"/>
  <c r="E101" i="13"/>
  <c r="E100" i="13"/>
  <c r="AE19" i="14"/>
  <c r="AE26" i="14" s="1"/>
  <c r="AA19" i="14"/>
  <c r="AA26" i="14" s="1"/>
  <c r="K19" i="14"/>
  <c r="K26" i="14" s="1"/>
  <c r="G50" i="13"/>
  <c r="G49" i="13" s="1"/>
  <c r="AE105" i="13" l="1"/>
  <c r="AE50" i="13"/>
  <c r="AE49" i="13" s="1"/>
  <c r="E50" i="13"/>
  <c r="E49" i="13" s="1"/>
  <c r="V49" i="11"/>
  <c r="L81" i="11"/>
  <c r="M81" i="11"/>
  <c r="N81" i="11"/>
  <c r="O81" i="11"/>
  <c r="P81" i="11"/>
  <c r="Q81" i="11"/>
  <c r="R81" i="11"/>
  <c r="S81" i="11"/>
  <c r="T81" i="11"/>
  <c r="U81" i="11"/>
  <c r="V81" i="11"/>
  <c r="W81" i="11"/>
  <c r="X81" i="11"/>
  <c r="Y81" i="11"/>
  <c r="Z81" i="11"/>
  <c r="AA81" i="11"/>
  <c r="AB81" i="11"/>
  <c r="AC81" i="11"/>
  <c r="AD81" i="11"/>
  <c r="AE81" i="11"/>
  <c r="AF81" i="11"/>
  <c r="AG81" i="11"/>
  <c r="AH81" i="11"/>
  <c r="AI81" i="11"/>
  <c r="AJ81" i="11"/>
  <c r="AK81" i="11"/>
  <c r="AL81" i="11"/>
  <c r="AM81" i="11"/>
  <c r="AU81" i="11"/>
  <c r="AV81" i="11"/>
  <c r="AW81" i="11"/>
  <c r="AX81" i="11"/>
  <c r="AY81" i="11"/>
  <c r="AZ81" i="11"/>
  <c r="BA81" i="11"/>
  <c r="BB81" i="11"/>
  <c r="BC81" i="11"/>
  <c r="BD81" i="11"/>
  <c r="BE81" i="11"/>
  <c r="BF81" i="11"/>
  <c r="BG81" i="11"/>
  <c r="BH81" i="11"/>
  <c r="BI81" i="11"/>
  <c r="BJ81" i="11"/>
  <c r="BK81" i="11"/>
  <c r="BL81" i="11"/>
  <c r="BM81" i="11"/>
  <c r="BN81" i="11"/>
  <c r="BO81" i="11"/>
  <c r="BP81" i="11"/>
  <c r="BQ81" i="11"/>
  <c r="BR81" i="11"/>
  <c r="BS81" i="11"/>
  <c r="BT81" i="11"/>
  <c r="BU81" i="11"/>
  <c r="BV81" i="11"/>
  <c r="L50" i="11"/>
  <c r="L49" i="11" s="1"/>
  <c r="M50" i="11"/>
  <c r="M49" i="11" s="1"/>
  <c r="N50" i="11"/>
  <c r="N49" i="11" s="1"/>
  <c r="O50" i="11"/>
  <c r="O49" i="11" s="1"/>
  <c r="P50" i="11"/>
  <c r="P49" i="11" s="1"/>
  <c r="Q50" i="11"/>
  <c r="Q49" i="11" s="1"/>
  <c r="R50" i="11"/>
  <c r="R49" i="11" s="1"/>
  <c r="S50" i="11"/>
  <c r="S49" i="11" s="1"/>
  <c r="T50" i="11"/>
  <c r="T49" i="11" s="1"/>
  <c r="U50" i="11"/>
  <c r="U49" i="11" s="1"/>
  <c r="V50" i="11"/>
  <c r="W50" i="11"/>
  <c r="W49" i="11" s="1"/>
  <c r="X50" i="11"/>
  <c r="X49" i="11" s="1"/>
  <c r="Y50" i="11"/>
  <c r="Y49" i="11" s="1"/>
  <c r="Z50" i="11"/>
  <c r="Z49" i="11" s="1"/>
  <c r="AA50" i="11"/>
  <c r="AA49" i="11" s="1"/>
  <c r="AB50" i="11"/>
  <c r="AB49" i="11" s="1"/>
  <c r="AC50" i="11"/>
  <c r="AC49" i="11" s="1"/>
  <c r="AD50" i="11"/>
  <c r="AD49" i="11" s="1"/>
  <c r="AE50" i="11"/>
  <c r="AE49" i="11" s="1"/>
  <c r="AF50" i="11"/>
  <c r="AF49" i="11" s="1"/>
  <c r="AG50" i="11"/>
  <c r="AG49" i="11" s="1"/>
  <c r="AH50" i="11"/>
  <c r="AH49" i="11" s="1"/>
  <c r="AI50" i="11"/>
  <c r="AI49" i="11" s="1"/>
  <c r="AJ50" i="11"/>
  <c r="AJ49" i="11" s="1"/>
  <c r="AK50" i="11"/>
  <c r="AK49" i="11" s="1"/>
  <c r="AL50" i="11"/>
  <c r="AL49" i="11" s="1"/>
  <c r="AM50" i="11"/>
  <c r="AM49" i="11" s="1"/>
  <c r="AP50" i="11"/>
  <c r="AP49" i="11" s="1"/>
  <c r="AU50" i="11"/>
  <c r="AU49" i="11" s="1"/>
  <c r="AV50" i="11"/>
  <c r="AV49" i="11" s="1"/>
  <c r="AW50" i="11"/>
  <c r="AW49" i="11" s="1"/>
  <c r="AX50" i="11"/>
  <c r="AX49" i="11" s="1"/>
  <c r="AY50" i="11"/>
  <c r="AY49" i="11" s="1"/>
  <c r="AZ50" i="11"/>
  <c r="AZ49" i="11" s="1"/>
  <c r="BA50" i="11"/>
  <c r="BA49" i="11" s="1"/>
  <c r="BB50" i="11"/>
  <c r="BB49" i="11" s="1"/>
  <c r="BC50" i="11"/>
  <c r="BC49" i="11" s="1"/>
  <c r="BD50" i="11"/>
  <c r="BD49" i="11" s="1"/>
  <c r="BE50" i="11"/>
  <c r="BE49" i="11" s="1"/>
  <c r="BF50" i="11"/>
  <c r="BF49" i="11" s="1"/>
  <c r="BG50" i="11"/>
  <c r="BG49" i="11" s="1"/>
  <c r="BH50" i="11"/>
  <c r="BH49" i="11" s="1"/>
  <c r="BI50" i="11"/>
  <c r="BI49" i="11" s="1"/>
  <c r="BJ50" i="11"/>
  <c r="BJ49" i="11" s="1"/>
  <c r="BK50" i="11"/>
  <c r="BK49" i="11" s="1"/>
  <c r="BL50" i="11"/>
  <c r="BL49" i="11" s="1"/>
  <c r="BM50" i="11"/>
  <c r="BM49" i="11" s="1"/>
  <c r="BN50" i="11"/>
  <c r="BN49" i="11" s="1"/>
  <c r="BO50" i="11"/>
  <c r="BO49" i="11" s="1"/>
  <c r="BP50" i="11"/>
  <c r="BP49" i="11" s="1"/>
  <c r="BQ50" i="11"/>
  <c r="BQ49" i="11" s="1"/>
  <c r="BR50" i="11"/>
  <c r="BR49" i="11" s="1"/>
  <c r="BS50" i="11"/>
  <c r="BS49" i="11" s="1"/>
  <c r="BT50" i="11"/>
  <c r="BT49" i="11" s="1"/>
  <c r="BU50" i="11"/>
  <c r="BU49" i="11" s="1"/>
  <c r="BV50" i="11"/>
  <c r="BV49" i="11" s="1"/>
  <c r="BZ50" i="11"/>
  <c r="BZ49" i="11" s="1"/>
  <c r="CB50" i="11"/>
  <c r="CB49" i="11" s="1"/>
  <c r="CC50" i="11"/>
  <c r="CC49" i="11" s="1"/>
  <c r="CA50" i="11"/>
  <c r="CA49" i="11" s="1"/>
  <c r="BX50" i="11"/>
  <c r="BX49" i="11" s="1"/>
  <c r="BW50" i="11"/>
  <c r="BW49" i="11" s="1"/>
  <c r="AT51" i="11"/>
  <c r="AS51" i="11"/>
  <c r="AR51" i="11"/>
  <c r="AQ51" i="11"/>
  <c r="AQ50" i="11" s="1"/>
  <c r="AQ49" i="11" s="1"/>
  <c r="AO51" i="11"/>
  <c r="AN51" i="11"/>
  <c r="K51" i="11"/>
  <c r="K50" i="11" s="1"/>
  <c r="K49" i="11" s="1"/>
  <c r="J51" i="11"/>
  <c r="J50" i="11" s="1"/>
  <c r="J49" i="11" s="1"/>
  <c r="I51" i="11"/>
  <c r="I50" i="11" s="1"/>
  <c r="I49" i="11" s="1"/>
  <c r="H51" i="11"/>
  <c r="H50" i="11" s="1"/>
  <c r="H49" i="11" s="1"/>
  <c r="G51" i="11"/>
  <c r="F51" i="11"/>
  <c r="F50" i="11" s="1"/>
  <c r="F49" i="11" s="1"/>
  <c r="E51" i="11"/>
  <c r="L96" i="11"/>
  <c r="M96" i="11"/>
  <c r="N96" i="11"/>
  <c r="O96" i="11"/>
  <c r="P96" i="11"/>
  <c r="Q96" i="11"/>
  <c r="R96" i="11"/>
  <c r="S96" i="11"/>
  <c r="T96" i="11"/>
  <c r="U96" i="11"/>
  <c r="V96" i="11"/>
  <c r="W96" i="11"/>
  <c r="X96" i="11"/>
  <c r="Y96" i="11"/>
  <c r="Z96" i="11"/>
  <c r="AA96" i="11"/>
  <c r="AB96" i="11"/>
  <c r="AC96" i="11"/>
  <c r="AD96" i="11"/>
  <c r="AE96" i="11"/>
  <c r="AF96" i="11"/>
  <c r="AG96" i="11"/>
  <c r="AH96" i="11"/>
  <c r="AI96" i="11"/>
  <c r="AJ96" i="11"/>
  <c r="AK96" i="11"/>
  <c r="AL96" i="11"/>
  <c r="AM96" i="11"/>
  <c r="AU96" i="11"/>
  <c r="AV96" i="11"/>
  <c r="AW96" i="11"/>
  <c r="AX96" i="11"/>
  <c r="AY96" i="11"/>
  <c r="AZ96" i="11"/>
  <c r="BA96" i="11"/>
  <c r="BB96" i="11"/>
  <c r="BC96" i="11"/>
  <c r="BD96" i="11"/>
  <c r="BE96" i="11"/>
  <c r="BF96" i="11"/>
  <c r="BG96" i="11"/>
  <c r="BH96" i="11"/>
  <c r="BI96" i="11"/>
  <c r="BJ96" i="11"/>
  <c r="BK96" i="11"/>
  <c r="BL96" i="11"/>
  <c r="BM96" i="11"/>
  <c r="BN96" i="11"/>
  <c r="BO96" i="11"/>
  <c r="BP96" i="11"/>
  <c r="BQ96" i="11"/>
  <c r="BR96" i="11"/>
  <c r="BS96" i="11"/>
  <c r="BT96" i="11"/>
  <c r="BU96" i="11"/>
  <c r="BV96" i="11"/>
  <c r="BW96" i="11"/>
  <c r="BX96" i="11"/>
  <c r="BZ96" i="11"/>
  <c r="CA96" i="11"/>
  <c r="CB96" i="11"/>
  <c r="CC96" i="11"/>
  <c r="L103" i="11"/>
  <c r="M103" i="11"/>
  <c r="N103" i="11"/>
  <c r="O103" i="11"/>
  <c r="P103" i="11"/>
  <c r="Q103" i="11"/>
  <c r="R103" i="11"/>
  <c r="S103" i="11"/>
  <c r="T103" i="11"/>
  <c r="U103" i="11"/>
  <c r="V103" i="11"/>
  <c r="W103" i="11"/>
  <c r="X103" i="11"/>
  <c r="Y103" i="11"/>
  <c r="Z103" i="11"/>
  <c r="AA103" i="11"/>
  <c r="AB103" i="11"/>
  <c r="AC103" i="11"/>
  <c r="AD103" i="11"/>
  <c r="AE103" i="11"/>
  <c r="AF103" i="11"/>
  <c r="AG103" i="11"/>
  <c r="AH103" i="11"/>
  <c r="AI103" i="11"/>
  <c r="AJ103" i="11"/>
  <c r="AK103" i="11"/>
  <c r="AL103" i="11"/>
  <c r="AM103" i="11"/>
  <c r="AU103" i="11"/>
  <c r="AV103" i="11"/>
  <c r="AW103" i="11"/>
  <c r="AX103" i="11"/>
  <c r="AY103" i="11"/>
  <c r="AZ103" i="11"/>
  <c r="BA103" i="11"/>
  <c r="BB103" i="11"/>
  <c r="BC103" i="11"/>
  <c r="BD103" i="11"/>
  <c r="BE103" i="11"/>
  <c r="BF103" i="11"/>
  <c r="BG103" i="11"/>
  <c r="BH103" i="11"/>
  <c r="BI103" i="11"/>
  <c r="BJ103" i="11"/>
  <c r="BK103" i="11"/>
  <c r="BL103" i="11"/>
  <c r="BM103" i="11"/>
  <c r="BN103" i="11"/>
  <c r="BO103" i="11"/>
  <c r="BP103" i="11"/>
  <c r="BQ103" i="11"/>
  <c r="BR103" i="11"/>
  <c r="BS103" i="11"/>
  <c r="BT103" i="11"/>
  <c r="BU103" i="11"/>
  <c r="BV103" i="11"/>
  <c r="BW103" i="11"/>
  <c r="BX103" i="11"/>
  <c r="BY103" i="11"/>
  <c r="BZ103" i="11"/>
  <c r="CA103" i="11"/>
  <c r="CB103" i="11"/>
  <c r="CC103" i="11"/>
  <c r="AT100" i="11"/>
  <c r="AS100" i="11"/>
  <c r="AR100" i="11"/>
  <c r="AQ100" i="11"/>
  <c r="AP100" i="11"/>
  <c r="AO100" i="11"/>
  <c r="AN100" i="11"/>
  <c r="K100" i="11"/>
  <c r="J100" i="11"/>
  <c r="I100" i="11"/>
  <c r="H100" i="11"/>
  <c r="G100" i="11"/>
  <c r="F100" i="11"/>
  <c r="E100" i="11"/>
  <c r="AT99" i="11"/>
  <c r="AS99" i="11"/>
  <c r="AR99" i="11"/>
  <c r="AQ99" i="11"/>
  <c r="AP99" i="11"/>
  <c r="AO99" i="11"/>
  <c r="AN99" i="11"/>
  <c r="K99" i="11"/>
  <c r="J99" i="11"/>
  <c r="I99" i="11"/>
  <c r="H99" i="11"/>
  <c r="G99" i="11"/>
  <c r="F99" i="11"/>
  <c r="E99" i="11"/>
  <c r="AT98" i="11"/>
  <c r="AS98" i="11"/>
  <c r="AR98" i="11"/>
  <c r="AQ98" i="11"/>
  <c r="AP98" i="11"/>
  <c r="AO98" i="11"/>
  <c r="AN98" i="11"/>
  <c r="K98" i="11"/>
  <c r="J98" i="11"/>
  <c r="I98" i="11"/>
  <c r="H98" i="11"/>
  <c r="G98" i="11"/>
  <c r="F98" i="11"/>
  <c r="E98" i="11"/>
  <c r="AT97" i="11"/>
  <c r="AS97" i="11"/>
  <c r="AR97" i="11"/>
  <c r="AQ97" i="11"/>
  <c r="AP97" i="11"/>
  <c r="AO97" i="11"/>
  <c r="AN97" i="11"/>
  <c r="K97" i="11"/>
  <c r="J97" i="11"/>
  <c r="I97" i="11"/>
  <c r="H97" i="11"/>
  <c r="G97" i="11"/>
  <c r="F97" i="11"/>
  <c r="E97" i="11"/>
  <c r="AT108" i="11"/>
  <c r="AS108" i="11"/>
  <c r="AR108" i="11"/>
  <c r="AQ108" i="11"/>
  <c r="AP108" i="11"/>
  <c r="AO108" i="11"/>
  <c r="AN108" i="11"/>
  <c r="K108" i="11"/>
  <c r="J108" i="11"/>
  <c r="I108" i="11"/>
  <c r="H108" i="11"/>
  <c r="G108" i="11"/>
  <c r="F108" i="11"/>
  <c r="E108" i="11"/>
  <c r="AT107" i="11"/>
  <c r="AS107" i="11"/>
  <c r="AR107" i="11"/>
  <c r="AQ107" i="11"/>
  <c r="AP107" i="11"/>
  <c r="AO107" i="11"/>
  <c r="AN107" i="11"/>
  <c r="K107" i="11"/>
  <c r="J107" i="11"/>
  <c r="I107" i="11"/>
  <c r="H107" i="11"/>
  <c r="G107" i="11"/>
  <c r="F107" i="11"/>
  <c r="E107" i="11"/>
  <c r="AT106" i="11"/>
  <c r="AS106" i="11"/>
  <c r="AR106" i="11"/>
  <c r="AQ106" i="11"/>
  <c r="AP106" i="11"/>
  <c r="AO106" i="11"/>
  <c r="AN106" i="11"/>
  <c r="K106" i="11"/>
  <c r="J106" i="11"/>
  <c r="I106" i="11"/>
  <c r="H106" i="11"/>
  <c r="G106" i="11"/>
  <c r="F106" i="11"/>
  <c r="E106" i="11"/>
  <c r="AT105" i="11"/>
  <c r="AS105" i="11"/>
  <c r="AR105" i="11"/>
  <c r="AQ105" i="11"/>
  <c r="AP105" i="11"/>
  <c r="AO105" i="11"/>
  <c r="AN105" i="11"/>
  <c r="K105" i="11"/>
  <c r="J105" i="11"/>
  <c r="I105" i="11"/>
  <c r="H105" i="11"/>
  <c r="G105" i="11"/>
  <c r="F105" i="11"/>
  <c r="E105" i="11"/>
  <c r="AT104" i="11"/>
  <c r="AS104" i="11"/>
  <c r="AR104" i="11"/>
  <c r="AQ104" i="11"/>
  <c r="AP104" i="11"/>
  <c r="AO104" i="11"/>
  <c r="AO103" i="11" s="1"/>
  <c r="AN104" i="11"/>
  <c r="K104" i="11"/>
  <c r="J104" i="11"/>
  <c r="I104" i="11"/>
  <c r="H104" i="11"/>
  <c r="G104" i="11"/>
  <c r="F104" i="11"/>
  <c r="E104" i="11"/>
  <c r="E103" i="11" l="1"/>
  <c r="I103" i="11"/>
  <c r="AS103" i="11"/>
  <c r="G50" i="11"/>
  <c r="G49" i="11" s="1"/>
  <c r="AR50" i="11"/>
  <c r="AR49" i="11" s="1"/>
  <c r="AN103" i="11"/>
  <c r="AR103" i="11"/>
  <c r="F103" i="11"/>
  <c r="J103" i="11"/>
  <c r="H103" i="11"/>
  <c r="AN50" i="11"/>
  <c r="AN49" i="11" s="1"/>
  <c r="AS50" i="11"/>
  <c r="AS49" i="11" s="1"/>
  <c r="AO50" i="11"/>
  <c r="AO49" i="11" s="1"/>
  <c r="G103" i="11"/>
  <c r="K103" i="11"/>
  <c r="AQ103" i="11"/>
  <c r="AT50" i="11"/>
  <c r="AT49" i="11" s="1"/>
  <c r="AP103" i="11"/>
  <c r="AT103" i="11"/>
  <c r="E50" i="11"/>
  <c r="E49" i="11" s="1"/>
  <c r="BY50" i="11"/>
  <c r="BY49" i="11" s="1"/>
  <c r="F34" i="17"/>
  <c r="G34" i="17"/>
  <c r="G33" i="17" s="1"/>
  <c r="G28" i="17" s="1"/>
  <c r="H34" i="17"/>
  <c r="H33" i="17" s="1"/>
  <c r="H28" i="17" s="1"/>
  <c r="I34" i="17"/>
  <c r="I33" i="17" s="1"/>
  <c r="I28" i="17" s="1"/>
  <c r="O34" i="17"/>
  <c r="O33" i="17" s="1"/>
  <c r="O28" i="17" s="1"/>
  <c r="P34" i="17"/>
  <c r="Q34" i="17"/>
  <c r="Q33" i="17" s="1"/>
  <c r="Q28" i="17" s="1"/>
  <c r="R34" i="17"/>
  <c r="R33" i="17" s="1"/>
  <c r="R28" i="17" s="1"/>
  <c r="S34" i="17"/>
  <c r="S33" i="17" s="1"/>
  <c r="S28" i="17" s="1"/>
  <c r="T34" i="17"/>
  <c r="T33" i="17" s="1"/>
  <c r="T28" i="17" s="1"/>
  <c r="U34" i="17"/>
  <c r="U33" i="17" s="1"/>
  <c r="U28" i="17" s="1"/>
  <c r="V34" i="17"/>
  <c r="V33" i="17" s="1"/>
  <c r="V28" i="17" s="1"/>
  <c r="W34" i="17"/>
  <c r="W33" i="17" s="1"/>
  <c r="W28" i="17" s="1"/>
  <c r="X34" i="17"/>
  <c r="X33" i="17" s="1"/>
  <c r="X28" i="17" s="1"/>
  <c r="Y34" i="17"/>
  <c r="Y33" i="17" s="1"/>
  <c r="Y28" i="17" s="1"/>
  <c r="Z34" i="17"/>
  <c r="Z33" i="17" s="1"/>
  <c r="Z28" i="17" s="1"/>
  <c r="AA34" i="17"/>
  <c r="AA33" i="17" s="1"/>
  <c r="AA28" i="17" s="1"/>
  <c r="AB34" i="17"/>
  <c r="AB33" i="17" s="1"/>
  <c r="AB28" i="17" s="1"/>
  <c r="AC34" i="17"/>
  <c r="AC33" i="17" s="1"/>
  <c r="AC28" i="17" s="1"/>
  <c r="AD34" i="17"/>
  <c r="AD33" i="17" s="1"/>
  <c r="AD28" i="17" s="1"/>
  <c r="AE34" i="17"/>
  <c r="AE33" i="17" s="1"/>
  <c r="AE28" i="17" s="1"/>
  <c r="AF34" i="17"/>
  <c r="AF33" i="17" s="1"/>
  <c r="AF28" i="17" s="1"/>
  <c r="AG34" i="17"/>
  <c r="AG33" i="17" s="1"/>
  <c r="AG28" i="17" s="1"/>
  <c r="AH34" i="17"/>
  <c r="F33" i="17"/>
  <c r="F28" i="17" s="1"/>
  <c r="P33" i="17"/>
  <c r="P28" i="17" s="1"/>
  <c r="AH33" i="17"/>
  <c r="AH28" i="17" s="1"/>
  <c r="F99" i="17"/>
  <c r="G99" i="17"/>
  <c r="H99" i="17"/>
  <c r="I99" i="17"/>
  <c r="O99" i="17"/>
  <c r="P99" i="17"/>
  <c r="Q99" i="17"/>
  <c r="R99" i="17"/>
  <c r="S99" i="17"/>
  <c r="T99" i="17"/>
  <c r="U99" i="17"/>
  <c r="V99" i="17"/>
  <c r="W99" i="17"/>
  <c r="X99" i="17"/>
  <c r="Y99" i="17"/>
  <c r="Z99" i="17"/>
  <c r="AA99" i="17"/>
  <c r="AB99" i="17"/>
  <c r="AC99" i="17"/>
  <c r="AD99" i="17"/>
  <c r="AE99" i="17"/>
  <c r="AF99" i="17"/>
  <c r="AG99" i="17"/>
  <c r="AH99" i="17"/>
  <c r="F106" i="17"/>
  <c r="G106" i="17"/>
  <c r="H106" i="17"/>
  <c r="I106" i="17"/>
  <c r="O106" i="17"/>
  <c r="P106" i="17"/>
  <c r="Q106" i="17"/>
  <c r="R106" i="17"/>
  <c r="S106" i="17"/>
  <c r="T106" i="17"/>
  <c r="U106" i="17"/>
  <c r="V106" i="17"/>
  <c r="W106" i="17"/>
  <c r="X106" i="17"/>
  <c r="Y106" i="17"/>
  <c r="Z106" i="17"/>
  <c r="AA106" i="17"/>
  <c r="AB106" i="17"/>
  <c r="AC106" i="17"/>
  <c r="AD106" i="17"/>
  <c r="AE106" i="17"/>
  <c r="AF106" i="17"/>
  <c r="AG106" i="17"/>
  <c r="AH106" i="17"/>
  <c r="E34" i="17"/>
  <c r="E33" i="17" s="1"/>
  <c r="E28" i="17" s="1"/>
  <c r="F65" i="17"/>
  <c r="F64" i="17" s="1"/>
  <c r="G65" i="17"/>
  <c r="G64" i="17" s="1"/>
  <c r="H65" i="17"/>
  <c r="H64" i="17" s="1"/>
  <c r="I65" i="17"/>
  <c r="I64" i="17" s="1"/>
  <c r="O65" i="17"/>
  <c r="O64" i="17" s="1"/>
  <c r="P65" i="17"/>
  <c r="P64" i="17" s="1"/>
  <c r="Q65" i="17"/>
  <c r="Q64" i="17" s="1"/>
  <c r="R65" i="17"/>
  <c r="R64" i="17" s="1"/>
  <c r="S65" i="17"/>
  <c r="S64" i="17" s="1"/>
  <c r="T65" i="17"/>
  <c r="T64" i="17" s="1"/>
  <c r="U65" i="17"/>
  <c r="U64" i="17" s="1"/>
  <c r="V65" i="17"/>
  <c r="V64" i="17" s="1"/>
  <c r="W65" i="17"/>
  <c r="W64" i="17" s="1"/>
  <c r="X65" i="17"/>
  <c r="X64" i="17" s="1"/>
  <c r="Y65" i="17"/>
  <c r="Y64" i="17" s="1"/>
  <c r="Z65" i="17"/>
  <c r="Z64" i="17" s="1"/>
  <c r="AA65" i="17"/>
  <c r="AA64" i="17" s="1"/>
  <c r="AB65" i="17"/>
  <c r="AB64" i="17" s="1"/>
  <c r="AC65" i="17"/>
  <c r="AC64" i="17" s="1"/>
  <c r="AD65" i="17"/>
  <c r="AD64" i="17" s="1"/>
  <c r="AE65" i="17"/>
  <c r="AE64" i="17" s="1"/>
  <c r="AF65" i="17"/>
  <c r="AF64" i="17" s="1"/>
  <c r="AG65" i="17"/>
  <c r="AG64" i="17" s="1"/>
  <c r="AH65" i="17"/>
  <c r="AH64" i="17" s="1"/>
  <c r="E99" i="17"/>
  <c r="E106" i="17"/>
  <c r="N35" i="17"/>
  <c r="M35" i="17"/>
  <c r="L35" i="17"/>
  <c r="K35" i="17"/>
  <c r="J35" i="17"/>
  <c r="N111" i="17"/>
  <c r="M111" i="17"/>
  <c r="L111" i="17"/>
  <c r="K111" i="17"/>
  <c r="J111" i="17"/>
  <c r="N110" i="17"/>
  <c r="M110" i="17"/>
  <c r="L110" i="17"/>
  <c r="K110" i="17"/>
  <c r="J110" i="17"/>
  <c r="N109" i="17"/>
  <c r="M109" i="17"/>
  <c r="L109" i="17"/>
  <c r="K109" i="17"/>
  <c r="K106" i="17" s="1"/>
  <c r="J109" i="17"/>
  <c r="N108" i="17"/>
  <c r="M108" i="17"/>
  <c r="L108" i="17"/>
  <c r="L106" i="17" s="1"/>
  <c r="K108" i="17"/>
  <c r="J108" i="17"/>
  <c r="N107" i="17"/>
  <c r="M107" i="17"/>
  <c r="L107" i="17"/>
  <c r="K107" i="17"/>
  <c r="J107" i="17"/>
  <c r="N104" i="17"/>
  <c r="M104" i="17"/>
  <c r="L104" i="17"/>
  <c r="K104" i="17"/>
  <c r="J104" i="17"/>
  <c r="N103" i="17"/>
  <c r="M103" i="17"/>
  <c r="L103" i="17"/>
  <c r="K103" i="17"/>
  <c r="J103" i="17"/>
  <c r="N102" i="17"/>
  <c r="M102" i="17"/>
  <c r="L102" i="17"/>
  <c r="K102" i="17"/>
  <c r="J102" i="17"/>
  <c r="N101" i="17"/>
  <c r="M101" i="17"/>
  <c r="L101" i="17"/>
  <c r="K101" i="17"/>
  <c r="J101" i="17"/>
  <c r="N100" i="17"/>
  <c r="M100" i="17"/>
  <c r="L100" i="17"/>
  <c r="K100" i="17"/>
  <c r="J100" i="17"/>
  <c r="N85" i="17"/>
  <c r="M85" i="17"/>
  <c r="L85" i="17"/>
  <c r="K85" i="17"/>
  <c r="J85" i="17"/>
  <c r="AT67" i="10"/>
  <c r="AS67" i="10"/>
  <c r="AR67" i="10"/>
  <c r="AQ67" i="10"/>
  <c r="AP67" i="10"/>
  <c r="AO67" i="10"/>
  <c r="AN67" i="10"/>
  <c r="L34" i="17" l="1"/>
  <c r="L33" i="17" s="1"/>
  <c r="L28" i="17" s="1"/>
  <c r="M34" i="17"/>
  <c r="M33" i="17" s="1"/>
  <c r="M28" i="17" s="1"/>
  <c r="K34" i="17"/>
  <c r="K33" i="17" s="1"/>
  <c r="K28" i="17" s="1"/>
  <c r="N34" i="17"/>
  <c r="N33" i="17" s="1"/>
  <c r="N28" i="17" s="1"/>
  <c r="J34" i="17"/>
  <c r="J33" i="17" s="1"/>
  <c r="J28" i="17" s="1"/>
  <c r="J99" i="17"/>
  <c r="N99" i="17"/>
  <c r="M99" i="17"/>
  <c r="M106" i="17"/>
  <c r="K99" i="17"/>
  <c r="J106" i="17"/>
  <c r="N106" i="17"/>
  <c r="L99" i="17"/>
  <c r="Q50" i="10" l="1"/>
  <c r="AG50" i="10"/>
  <c r="AL50" i="10"/>
  <c r="L51" i="10"/>
  <c r="L50" i="10" s="1"/>
  <c r="M51" i="10"/>
  <c r="M50" i="10" s="1"/>
  <c r="N51" i="10"/>
  <c r="N50" i="10" s="1"/>
  <c r="O51" i="10"/>
  <c r="O50" i="10" s="1"/>
  <c r="P51" i="10"/>
  <c r="P50" i="10" s="1"/>
  <c r="Q51" i="10"/>
  <c r="R51" i="10"/>
  <c r="R50" i="10" s="1"/>
  <c r="S51" i="10"/>
  <c r="S50" i="10" s="1"/>
  <c r="T51" i="10"/>
  <c r="T50" i="10" s="1"/>
  <c r="U51" i="10"/>
  <c r="U50" i="10" s="1"/>
  <c r="V51" i="10"/>
  <c r="V50" i="10" s="1"/>
  <c r="W51" i="10"/>
  <c r="W50" i="10" s="1"/>
  <c r="X51" i="10"/>
  <c r="X50" i="10" s="1"/>
  <c r="Y51" i="10"/>
  <c r="Y50" i="10" s="1"/>
  <c r="Z51" i="10"/>
  <c r="Z50" i="10" s="1"/>
  <c r="AA51" i="10"/>
  <c r="AA50" i="10" s="1"/>
  <c r="AB51" i="10"/>
  <c r="AB50" i="10" s="1"/>
  <c r="AC51" i="10"/>
  <c r="AC50" i="10" s="1"/>
  <c r="AD51" i="10"/>
  <c r="AD50" i="10" s="1"/>
  <c r="AE51" i="10"/>
  <c r="AE50" i="10" s="1"/>
  <c r="AF51" i="10"/>
  <c r="AF50" i="10" s="1"/>
  <c r="AG51" i="10"/>
  <c r="AH51" i="10"/>
  <c r="AH50" i="10" s="1"/>
  <c r="AI51" i="10"/>
  <c r="AI50" i="10" s="1"/>
  <c r="AJ51" i="10"/>
  <c r="AJ50" i="10" s="1"/>
  <c r="AK51" i="10"/>
  <c r="AK50" i="10" s="1"/>
  <c r="AL51" i="10"/>
  <c r="AM51" i="10"/>
  <c r="AM50" i="10" s="1"/>
  <c r="AU51" i="10"/>
  <c r="AU50" i="10" s="1"/>
  <c r="AV51" i="10"/>
  <c r="AV50" i="10" s="1"/>
  <c r="AW51" i="10"/>
  <c r="AW50" i="10" s="1"/>
  <c r="AX51" i="10"/>
  <c r="AX50" i="10" s="1"/>
  <c r="AY51" i="10"/>
  <c r="AY50" i="10" s="1"/>
  <c r="AZ51" i="10"/>
  <c r="AZ50" i="10" s="1"/>
  <c r="BA51" i="10"/>
  <c r="BA50" i="10" s="1"/>
  <c r="BB51" i="10"/>
  <c r="BB50" i="10" s="1"/>
  <c r="BC51" i="10"/>
  <c r="BC50" i="10" s="1"/>
  <c r="BD51" i="10"/>
  <c r="BD50" i="10" s="1"/>
  <c r="BE51" i="10"/>
  <c r="BE50" i="10" s="1"/>
  <c r="BF51" i="10"/>
  <c r="BF50" i="10" s="1"/>
  <c r="BG51" i="10"/>
  <c r="BG50" i="10" s="1"/>
  <c r="BH51" i="10"/>
  <c r="BH50" i="10" s="1"/>
  <c r="BI51" i="10"/>
  <c r="BI50" i="10" s="1"/>
  <c r="BJ51" i="10"/>
  <c r="BJ50" i="10" s="1"/>
  <c r="BK51" i="10"/>
  <c r="BK50" i="10" s="1"/>
  <c r="BL51" i="10"/>
  <c r="BL50" i="10" s="1"/>
  <c r="BM51" i="10"/>
  <c r="BM50" i="10" s="1"/>
  <c r="BN51" i="10"/>
  <c r="BN50" i="10" s="1"/>
  <c r="BO51" i="10"/>
  <c r="BO50" i="10" s="1"/>
  <c r="BP51" i="10"/>
  <c r="BP50" i="10" s="1"/>
  <c r="BQ51" i="10"/>
  <c r="BQ50" i="10" s="1"/>
  <c r="BR51" i="10"/>
  <c r="BR50" i="10" s="1"/>
  <c r="BS51" i="10"/>
  <c r="BS50" i="10" s="1"/>
  <c r="BT51" i="10"/>
  <c r="BT50" i="10" s="1"/>
  <c r="BU51" i="10"/>
  <c r="BU50" i="10" s="1"/>
  <c r="BV51" i="10"/>
  <c r="BV50" i="10" s="1"/>
  <c r="BW51" i="10"/>
  <c r="BW50" i="10" s="1"/>
  <c r="BX51" i="10"/>
  <c r="BX50" i="10" s="1"/>
  <c r="D51" i="10"/>
  <c r="D50" i="10" s="1"/>
  <c r="BX111" i="10"/>
  <c r="BW111" i="10"/>
  <c r="BV111" i="10"/>
  <c r="BU111" i="10"/>
  <c r="BT111" i="10"/>
  <c r="BS111" i="10"/>
  <c r="BR111" i="10"/>
  <c r="BQ111" i="10"/>
  <c r="BP111" i="10"/>
  <c r="BO111" i="10"/>
  <c r="BN111" i="10"/>
  <c r="BM111" i="10"/>
  <c r="BL111" i="10"/>
  <c r="BK111" i="10"/>
  <c r="BJ111" i="10"/>
  <c r="BI111" i="10"/>
  <c r="BH111" i="10"/>
  <c r="BG111" i="10"/>
  <c r="BF111" i="10"/>
  <c r="BE111" i="10"/>
  <c r="BD111" i="10"/>
  <c r="BC111" i="10"/>
  <c r="BB111" i="10"/>
  <c r="BA111" i="10"/>
  <c r="AZ111" i="10"/>
  <c r="AY111" i="10"/>
  <c r="AX111" i="10"/>
  <c r="AW111" i="10"/>
  <c r="AV111" i="10"/>
  <c r="AU111" i="10"/>
  <c r="AM111" i="10"/>
  <c r="AL111" i="10"/>
  <c r="AK111" i="10"/>
  <c r="AJ111" i="10"/>
  <c r="AI111" i="10"/>
  <c r="AH111" i="10"/>
  <c r="AG111" i="10"/>
  <c r="AF111" i="10"/>
  <c r="AE111" i="10"/>
  <c r="AD111" i="10"/>
  <c r="AC111" i="10"/>
  <c r="AB111" i="10"/>
  <c r="AA111" i="10"/>
  <c r="Z111" i="10"/>
  <c r="Y111" i="10"/>
  <c r="X111" i="10"/>
  <c r="W111" i="10"/>
  <c r="V111" i="10"/>
  <c r="U111" i="10"/>
  <c r="T111" i="10"/>
  <c r="S111" i="10"/>
  <c r="R111" i="10"/>
  <c r="Q111" i="10"/>
  <c r="P111" i="10"/>
  <c r="O111" i="10"/>
  <c r="N111" i="10"/>
  <c r="M111" i="10"/>
  <c r="L111" i="10"/>
  <c r="D111" i="10"/>
  <c r="L104" i="10"/>
  <c r="M104" i="10"/>
  <c r="N104" i="10"/>
  <c r="O104" i="10"/>
  <c r="P104" i="10"/>
  <c r="Q104" i="10"/>
  <c r="R104" i="10"/>
  <c r="S104" i="10"/>
  <c r="T104" i="10"/>
  <c r="U104" i="10"/>
  <c r="V104" i="10"/>
  <c r="W104" i="10"/>
  <c r="X104" i="10"/>
  <c r="Y104" i="10"/>
  <c r="Z104" i="10"/>
  <c r="AA104" i="10"/>
  <c r="AB104" i="10"/>
  <c r="AC104" i="10"/>
  <c r="AD104" i="10"/>
  <c r="AE104" i="10"/>
  <c r="AF104" i="10"/>
  <c r="AG104" i="10"/>
  <c r="AH104" i="10"/>
  <c r="AI104" i="10"/>
  <c r="AJ104" i="10"/>
  <c r="AK104" i="10"/>
  <c r="AL104" i="10"/>
  <c r="AM104" i="10"/>
  <c r="AU104" i="10"/>
  <c r="AV104" i="10"/>
  <c r="AW104" i="10"/>
  <c r="AX104" i="10"/>
  <c r="AY104" i="10"/>
  <c r="AZ104" i="10"/>
  <c r="BA104" i="10"/>
  <c r="BB104" i="10"/>
  <c r="BC104" i="10"/>
  <c r="BD104" i="10"/>
  <c r="BE104" i="10"/>
  <c r="BF104" i="10"/>
  <c r="BG104" i="10"/>
  <c r="BH104" i="10"/>
  <c r="BI104" i="10"/>
  <c r="BJ104" i="10"/>
  <c r="BK104" i="10"/>
  <c r="BL104" i="10"/>
  <c r="BM104" i="10"/>
  <c r="BN104" i="10"/>
  <c r="BO104" i="10"/>
  <c r="BP104" i="10"/>
  <c r="BQ104" i="10"/>
  <c r="BR104" i="10"/>
  <c r="BS104" i="10"/>
  <c r="BT104" i="10"/>
  <c r="BU104" i="10"/>
  <c r="BV104" i="10"/>
  <c r="BW104" i="10"/>
  <c r="BX104" i="10"/>
  <c r="D104" i="10"/>
  <c r="K53" i="10"/>
  <c r="J53" i="10"/>
  <c r="I53" i="10"/>
  <c r="H53" i="10"/>
  <c r="G53" i="10"/>
  <c r="E53" i="10"/>
  <c r="AT52" i="10"/>
  <c r="AT51" i="10" s="1"/>
  <c r="AT50" i="10" s="1"/>
  <c r="AS52" i="10"/>
  <c r="AR52" i="10"/>
  <c r="AQ52" i="10"/>
  <c r="AP52" i="10"/>
  <c r="AP51" i="10" s="1"/>
  <c r="AP50" i="10" s="1"/>
  <c r="AO52" i="10"/>
  <c r="BY51" i="10" s="1"/>
  <c r="AN52" i="10"/>
  <c r="AN51" i="10" s="1"/>
  <c r="AN50" i="10" s="1"/>
  <c r="K52" i="10"/>
  <c r="J52" i="10"/>
  <c r="I52" i="10"/>
  <c r="H52" i="10"/>
  <c r="G52" i="10"/>
  <c r="F52" i="10"/>
  <c r="E52" i="10"/>
  <c r="BZ108" i="10"/>
  <c r="AT108" i="10"/>
  <c r="AS108" i="10"/>
  <c r="AR108" i="10"/>
  <c r="AQ108" i="10"/>
  <c r="AP108" i="10"/>
  <c r="AO108" i="10"/>
  <c r="BY108" i="10" s="1"/>
  <c r="AN108" i="10"/>
  <c r="K108" i="10"/>
  <c r="J108" i="10"/>
  <c r="I108" i="10"/>
  <c r="H108" i="10"/>
  <c r="G108" i="10"/>
  <c r="F108" i="10"/>
  <c r="E108" i="10"/>
  <c r="AT107" i="10"/>
  <c r="AS107" i="10"/>
  <c r="AR107" i="10"/>
  <c r="AQ107" i="10"/>
  <c r="AP107" i="10"/>
  <c r="AO107" i="10"/>
  <c r="BY107" i="10" s="1"/>
  <c r="BZ107" i="10" s="1"/>
  <c r="AN107" i="10"/>
  <c r="K107" i="10"/>
  <c r="J107" i="10"/>
  <c r="I107" i="10"/>
  <c r="H107" i="10"/>
  <c r="G107" i="10"/>
  <c r="F107" i="10"/>
  <c r="E107" i="10"/>
  <c r="AT106" i="10"/>
  <c r="AS106" i="10"/>
  <c r="AR106" i="10"/>
  <c r="AQ106" i="10"/>
  <c r="AP106" i="10"/>
  <c r="AO106" i="10"/>
  <c r="BY106" i="10" s="1"/>
  <c r="BZ106" i="10" s="1"/>
  <c r="AN106" i="10"/>
  <c r="K106" i="10"/>
  <c r="J106" i="10"/>
  <c r="I106" i="10"/>
  <c r="H106" i="10"/>
  <c r="G106" i="10"/>
  <c r="F106" i="10"/>
  <c r="E106" i="10"/>
  <c r="AT105" i="10"/>
  <c r="AS105" i="10"/>
  <c r="AR105" i="10"/>
  <c r="AQ105" i="10"/>
  <c r="AP105" i="10"/>
  <c r="AO105" i="10"/>
  <c r="AN105" i="10"/>
  <c r="K105" i="10"/>
  <c r="J105" i="10"/>
  <c r="I105" i="10"/>
  <c r="H105" i="10"/>
  <c r="G105" i="10"/>
  <c r="F105" i="10"/>
  <c r="E105" i="10"/>
  <c r="BZ116" i="10"/>
  <c r="AT116" i="10"/>
  <c r="AS116" i="10"/>
  <c r="AR116" i="10"/>
  <c r="AQ116" i="10"/>
  <c r="AP116" i="10"/>
  <c r="AO116" i="10"/>
  <c r="BY116" i="10" s="1"/>
  <c r="AN116" i="10"/>
  <c r="K116" i="10"/>
  <c r="J116" i="10"/>
  <c r="I116" i="10"/>
  <c r="H116" i="10"/>
  <c r="G116" i="10"/>
  <c r="F116" i="10"/>
  <c r="E116" i="10"/>
  <c r="AT115" i="10"/>
  <c r="AS115" i="10"/>
  <c r="AR115" i="10"/>
  <c r="AQ115" i="10"/>
  <c r="AP115" i="10"/>
  <c r="AO115" i="10"/>
  <c r="BY115" i="10" s="1"/>
  <c r="BZ115" i="10" s="1"/>
  <c r="AN115" i="10"/>
  <c r="K115" i="10"/>
  <c r="J115" i="10"/>
  <c r="I115" i="10"/>
  <c r="H115" i="10"/>
  <c r="G115" i="10"/>
  <c r="F115" i="10"/>
  <c r="E115" i="10"/>
  <c r="BZ114" i="10"/>
  <c r="AT114" i="10"/>
  <c r="AS114" i="10"/>
  <c r="AR114" i="10"/>
  <c r="AQ114" i="10"/>
  <c r="AP114" i="10"/>
  <c r="AO114" i="10"/>
  <c r="BY114" i="10" s="1"/>
  <c r="AN114" i="10"/>
  <c r="K114" i="10"/>
  <c r="J114" i="10"/>
  <c r="I114" i="10"/>
  <c r="H114" i="10"/>
  <c r="G114" i="10"/>
  <c r="F114" i="10"/>
  <c r="E114" i="10"/>
  <c r="BZ113" i="10"/>
  <c r="AT113" i="10"/>
  <c r="AT111" i="10" s="1"/>
  <c r="AS113" i="10"/>
  <c r="AR113" i="10"/>
  <c r="AQ113" i="10"/>
  <c r="AP113" i="10"/>
  <c r="AP111" i="10" s="1"/>
  <c r="AO113" i="10"/>
  <c r="BY113" i="10" s="1"/>
  <c r="AN113" i="10"/>
  <c r="K113" i="10"/>
  <c r="J113" i="10"/>
  <c r="J111" i="10" s="1"/>
  <c r="I113" i="10"/>
  <c r="H113" i="10"/>
  <c r="G113" i="10"/>
  <c r="F113" i="10"/>
  <c r="E113" i="10"/>
  <c r="AT112" i="10"/>
  <c r="AS112" i="10"/>
  <c r="AR112" i="10"/>
  <c r="AQ112" i="10"/>
  <c r="AP112" i="10"/>
  <c r="AO112" i="10"/>
  <c r="AN112" i="10"/>
  <c r="K112" i="10"/>
  <c r="J112" i="10"/>
  <c r="I112" i="10"/>
  <c r="H112" i="10"/>
  <c r="G112" i="10"/>
  <c r="F112" i="10"/>
  <c r="E112" i="10"/>
  <c r="J51" i="10" l="1"/>
  <c r="J50" i="10" s="1"/>
  <c r="H51" i="10"/>
  <c r="H50" i="10" s="1"/>
  <c r="AR51" i="10"/>
  <c r="AR50" i="10" s="1"/>
  <c r="E51" i="10"/>
  <c r="E50" i="10" s="1"/>
  <c r="I51" i="10"/>
  <c r="I50" i="10" s="1"/>
  <c r="AS51" i="10"/>
  <c r="AS50" i="10" s="1"/>
  <c r="K51" i="10"/>
  <c r="K50" i="10" s="1"/>
  <c r="AQ51" i="10"/>
  <c r="AQ50" i="10" s="1"/>
  <c r="BY50" i="10"/>
  <c r="H111" i="10"/>
  <c r="AN111" i="10"/>
  <c r="AR111" i="10"/>
  <c r="AQ111" i="10"/>
  <c r="AS111" i="10"/>
  <c r="AO51" i="10"/>
  <c r="AO50" i="10" s="1"/>
  <c r="E111" i="10"/>
  <c r="I111" i="10"/>
  <c r="AO111" i="10"/>
  <c r="G111" i="10"/>
  <c r="K111" i="10"/>
  <c r="G51" i="10"/>
  <c r="G50" i="10" s="1"/>
  <c r="F51" i="10"/>
  <c r="F50" i="10" s="1"/>
  <c r="BY111" i="10"/>
  <c r="F111" i="10"/>
  <c r="E109" i="10"/>
  <c r="E104" i="10" s="1"/>
  <c r="F109" i="10"/>
  <c r="F104" i="10" s="1"/>
  <c r="G109" i="10"/>
  <c r="G104" i="10" s="1"/>
  <c r="H109" i="10"/>
  <c r="H104" i="10" s="1"/>
  <c r="I109" i="10"/>
  <c r="I104" i="10" s="1"/>
  <c r="J109" i="10"/>
  <c r="J104" i="10" s="1"/>
  <c r="K109" i="10"/>
  <c r="K104" i="10" s="1"/>
  <c r="AN109" i="10"/>
  <c r="AN104" i="10" s="1"/>
  <c r="AO109" i="10"/>
  <c r="BY109" i="10" s="1"/>
  <c r="BY104" i="10" s="1"/>
  <c r="AP109" i="10"/>
  <c r="AP104" i="10" s="1"/>
  <c r="AQ109" i="10"/>
  <c r="AQ104" i="10" s="1"/>
  <c r="AR109" i="10"/>
  <c r="AR104" i="10" s="1"/>
  <c r="AS109" i="10"/>
  <c r="AS104" i="10" s="1"/>
  <c r="AT109" i="10"/>
  <c r="AT104" i="10" s="1"/>
  <c r="BZ109" i="10"/>
  <c r="AO104" i="10" l="1"/>
  <c r="T64" i="9"/>
  <c r="U64" i="9" s="1"/>
  <c r="I64" i="9" l="1"/>
  <c r="H64" i="9"/>
  <c r="I50" i="9"/>
  <c r="H50" i="9"/>
  <c r="E49" i="9"/>
  <c r="E48" i="9" s="1"/>
  <c r="G49" i="9"/>
  <c r="G48" i="9" s="1"/>
  <c r="J49" i="9"/>
  <c r="K49" i="9"/>
  <c r="K48" i="9" s="1"/>
  <c r="L49" i="9"/>
  <c r="L48" i="9" s="1"/>
  <c r="M49" i="9"/>
  <c r="M48" i="9" s="1"/>
  <c r="N49" i="9"/>
  <c r="N48" i="9" s="1"/>
  <c r="O49" i="9"/>
  <c r="O48" i="9" s="1"/>
  <c r="P49" i="9"/>
  <c r="P48" i="9" s="1"/>
  <c r="Q49" i="9"/>
  <c r="Q48" i="9" s="1"/>
  <c r="S49" i="9"/>
  <c r="S48" i="9" s="1"/>
  <c r="S107" i="9"/>
  <c r="Q107" i="9"/>
  <c r="P107" i="9"/>
  <c r="O107" i="9"/>
  <c r="N107" i="9"/>
  <c r="M107" i="9"/>
  <c r="L107" i="9"/>
  <c r="K107" i="9"/>
  <c r="J107" i="9"/>
  <c r="G107" i="9"/>
  <c r="E107" i="9"/>
  <c r="D107" i="9"/>
  <c r="T112" i="9"/>
  <c r="U112" i="9" s="1"/>
  <c r="I112" i="9"/>
  <c r="H112" i="9"/>
  <c r="F112" i="9"/>
  <c r="R112" i="9" s="1"/>
  <c r="T111" i="9"/>
  <c r="U111" i="9" s="1"/>
  <c r="I111" i="9"/>
  <c r="H111" i="9"/>
  <c r="F111" i="9"/>
  <c r="R111" i="9" s="1"/>
  <c r="T110" i="9"/>
  <c r="U110" i="9" s="1"/>
  <c r="I110" i="9"/>
  <c r="H110" i="9"/>
  <c r="F110" i="9"/>
  <c r="R110" i="9" s="1"/>
  <c r="T109" i="9"/>
  <c r="U109" i="9" s="1"/>
  <c r="I109" i="9"/>
  <c r="H109" i="9"/>
  <c r="F109" i="9"/>
  <c r="R109" i="9" s="1"/>
  <c r="I108" i="9"/>
  <c r="H108" i="9"/>
  <c r="F108" i="9"/>
  <c r="R108" i="9" s="1"/>
  <c r="G100" i="9"/>
  <c r="J100" i="9"/>
  <c r="K100" i="9"/>
  <c r="L100" i="9"/>
  <c r="M100" i="9"/>
  <c r="N100" i="9"/>
  <c r="O100" i="9"/>
  <c r="P100" i="9"/>
  <c r="Q100" i="9"/>
  <c r="S100" i="9"/>
  <c r="E100" i="9"/>
  <c r="D100" i="9"/>
  <c r="T105" i="9"/>
  <c r="I105" i="9"/>
  <c r="H105" i="9"/>
  <c r="F105" i="9"/>
  <c r="R105" i="9" s="1"/>
  <c r="T104" i="9"/>
  <c r="I104" i="9"/>
  <c r="H104" i="9"/>
  <c r="F104" i="9"/>
  <c r="R104" i="9" s="1"/>
  <c r="T103" i="9"/>
  <c r="I103" i="9"/>
  <c r="H103" i="9"/>
  <c r="F103" i="9"/>
  <c r="R103" i="9" s="1"/>
  <c r="T102" i="9"/>
  <c r="I102" i="9"/>
  <c r="H102" i="9"/>
  <c r="F102" i="9"/>
  <c r="R102" i="9" s="1"/>
  <c r="I101" i="9"/>
  <c r="H101" i="9"/>
  <c r="F101" i="9"/>
  <c r="M50" i="8"/>
  <c r="W58" i="8"/>
  <c r="S58" i="8"/>
  <c r="Q58" i="8"/>
  <c r="W57" i="8"/>
  <c r="S57" i="8"/>
  <c r="Q57" i="8"/>
  <c r="W56" i="8"/>
  <c r="S56" i="8"/>
  <c r="Q56" i="8"/>
  <c r="W55" i="8"/>
  <c r="S55" i="8"/>
  <c r="Q55" i="8"/>
  <c r="W54" i="8"/>
  <c r="S54" i="8"/>
  <c r="Q54" i="8"/>
  <c r="W53" i="8"/>
  <c r="S53" i="8"/>
  <c r="Q53" i="8"/>
  <c r="W52" i="8"/>
  <c r="S52" i="8"/>
  <c r="Q52" i="8"/>
  <c r="I58" i="8"/>
  <c r="I57" i="8"/>
  <c r="I56" i="8"/>
  <c r="I55" i="8"/>
  <c r="I54" i="8"/>
  <c r="I53" i="8"/>
  <c r="I52" i="8"/>
  <c r="D58" i="8"/>
  <c r="O58" i="8" s="1"/>
  <c r="D57" i="8"/>
  <c r="D56" i="8"/>
  <c r="D55" i="8"/>
  <c r="D54" i="8"/>
  <c r="D53" i="8"/>
  <c r="D52" i="8"/>
  <c r="V51" i="8"/>
  <c r="V50" i="8" s="1"/>
  <c r="R51" i="8"/>
  <c r="R50" i="8" s="1"/>
  <c r="P51" i="8"/>
  <c r="P50" i="8" s="1"/>
  <c r="E51" i="8"/>
  <c r="E50" i="8" s="1"/>
  <c r="F51" i="8"/>
  <c r="S51" i="8" s="1"/>
  <c r="G51" i="8"/>
  <c r="G50" i="8" s="1"/>
  <c r="H51" i="8"/>
  <c r="H50" i="8" s="1"/>
  <c r="J51" i="8"/>
  <c r="J50" i="8" s="1"/>
  <c r="K51" i="8"/>
  <c r="K50" i="8" s="1"/>
  <c r="L51" i="8"/>
  <c r="L50" i="8" s="1"/>
  <c r="M51" i="8"/>
  <c r="W51" i="8"/>
  <c r="Q51" i="8"/>
  <c r="V102" i="8"/>
  <c r="R102" i="8"/>
  <c r="P102" i="8"/>
  <c r="M102" i="8"/>
  <c r="L102" i="8"/>
  <c r="K102" i="8"/>
  <c r="J102" i="8"/>
  <c r="H102" i="8"/>
  <c r="W102" i="8" s="1"/>
  <c r="G102" i="8"/>
  <c r="F102" i="8"/>
  <c r="S102" i="8" s="1"/>
  <c r="E102" i="8"/>
  <c r="Q102" i="8" s="1"/>
  <c r="V95" i="8"/>
  <c r="R95" i="8"/>
  <c r="P95" i="8"/>
  <c r="E95" i="8"/>
  <c r="F95" i="8"/>
  <c r="G95" i="8"/>
  <c r="H95" i="8"/>
  <c r="J95" i="8"/>
  <c r="K95" i="8"/>
  <c r="L95" i="8"/>
  <c r="M95" i="8"/>
  <c r="W107" i="8"/>
  <c r="S107" i="8"/>
  <c r="Q107" i="8"/>
  <c r="I107" i="8"/>
  <c r="D107" i="8"/>
  <c r="O107" i="8" s="1"/>
  <c r="W106" i="8"/>
  <c r="S106" i="8"/>
  <c r="Q106" i="8"/>
  <c r="I106" i="8"/>
  <c r="D106" i="8"/>
  <c r="W105" i="8"/>
  <c r="S105" i="8"/>
  <c r="Q105" i="8"/>
  <c r="I105" i="8"/>
  <c r="D105" i="8"/>
  <c r="W104" i="8"/>
  <c r="S104" i="8"/>
  <c r="Q104" i="8"/>
  <c r="I104" i="8"/>
  <c r="D104" i="8"/>
  <c r="O104" i="8" s="1"/>
  <c r="W103" i="8"/>
  <c r="S103" i="8"/>
  <c r="Q103" i="8"/>
  <c r="I103" i="8"/>
  <c r="D103" i="8"/>
  <c r="W96" i="8"/>
  <c r="W97" i="8"/>
  <c r="W98" i="8"/>
  <c r="W99" i="8"/>
  <c r="S96" i="8"/>
  <c r="S97" i="8"/>
  <c r="S98" i="8"/>
  <c r="S99" i="8"/>
  <c r="Q96" i="8"/>
  <c r="Q97" i="8"/>
  <c r="Q98" i="8"/>
  <c r="Q99" i="8"/>
  <c r="I96" i="8"/>
  <c r="I97" i="8"/>
  <c r="I98" i="8"/>
  <c r="I99" i="8"/>
  <c r="D96" i="8"/>
  <c r="D97" i="8"/>
  <c r="O97" i="8" s="1"/>
  <c r="D98" i="8"/>
  <c r="O98" i="8" s="1"/>
  <c r="D99" i="8"/>
  <c r="H115" i="7"/>
  <c r="G115" i="7"/>
  <c r="H50" i="7"/>
  <c r="G50" i="7"/>
  <c r="F50" i="7"/>
  <c r="E49" i="7"/>
  <c r="E48" i="7" s="1"/>
  <c r="I49" i="7"/>
  <c r="I48" i="7" s="1"/>
  <c r="J49" i="7"/>
  <c r="K49" i="7"/>
  <c r="K48" i="7" s="1"/>
  <c r="L49" i="7"/>
  <c r="L48" i="7" s="1"/>
  <c r="M49" i="7"/>
  <c r="M48" i="7" s="1"/>
  <c r="N49" i="7"/>
  <c r="N48" i="7" s="1"/>
  <c r="O49" i="7"/>
  <c r="O48" i="7" s="1"/>
  <c r="P49" i="7"/>
  <c r="D49" i="7"/>
  <c r="D48" i="7" s="1"/>
  <c r="E114" i="7"/>
  <c r="F114" i="7"/>
  <c r="I114" i="7"/>
  <c r="J114" i="7"/>
  <c r="K114" i="7"/>
  <c r="L114" i="7"/>
  <c r="M114" i="7"/>
  <c r="N114" i="7"/>
  <c r="O114" i="7"/>
  <c r="P114" i="7"/>
  <c r="Q114" i="7"/>
  <c r="D114" i="7"/>
  <c r="I107" i="7"/>
  <c r="J107" i="7"/>
  <c r="R107" i="7" s="1"/>
  <c r="K107" i="7"/>
  <c r="L107" i="7"/>
  <c r="M107" i="7"/>
  <c r="N107" i="7"/>
  <c r="O107" i="7"/>
  <c r="P107" i="7"/>
  <c r="E107" i="7"/>
  <c r="R109" i="7"/>
  <c r="S109" i="7" s="1"/>
  <c r="R110" i="7"/>
  <c r="S110" i="7" s="1"/>
  <c r="R111" i="7"/>
  <c r="S111" i="7" s="1"/>
  <c r="H108" i="7"/>
  <c r="H109" i="7"/>
  <c r="H110" i="7"/>
  <c r="H111" i="7"/>
  <c r="G108" i="7"/>
  <c r="G109" i="7"/>
  <c r="G110" i="7"/>
  <c r="G111" i="7"/>
  <c r="F108" i="7"/>
  <c r="F109" i="7"/>
  <c r="Q109" i="7" s="1"/>
  <c r="F110" i="7"/>
  <c r="Q110" i="7" s="1"/>
  <c r="F111" i="7"/>
  <c r="Q111" i="7" s="1"/>
  <c r="D107" i="7"/>
  <c r="T99" i="8" l="1"/>
  <c r="U99" i="8" s="1"/>
  <c r="O99" i="8"/>
  <c r="I107" i="9"/>
  <c r="J48" i="9"/>
  <c r="T96" i="8"/>
  <c r="U96" i="8" s="1"/>
  <c r="N52" i="8"/>
  <c r="O52" i="8" s="1"/>
  <c r="T58" i="8"/>
  <c r="U58" i="8" s="1"/>
  <c r="T54" i="8"/>
  <c r="U54" i="8" s="1"/>
  <c r="J48" i="7"/>
  <c r="P48" i="7"/>
  <c r="T103" i="8"/>
  <c r="U103" i="8" s="1"/>
  <c r="T53" i="8"/>
  <c r="U53" i="8" s="1"/>
  <c r="T57" i="8"/>
  <c r="U57" i="8" s="1"/>
  <c r="T52" i="8"/>
  <c r="U52" i="8" s="1"/>
  <c r="N55" i="8"/>
  <c r="O55" i="8" s="1"/>
  <c r="I102" i="8"/>
  <c r="T56" i="8"/>
  <c r="U56" i="8" s="1"/>
  <c r="T55" i="8"/>
  <c r="U55" i="8" s="1"/>
  <c r="N54" i="8"/>
  <c r="O54" i="8" s="1"/>
  <c r="I51" i="8"/>
  <c r="I50" i="8" s="1"/>
  <c r="F107" i="9"/>
  <c r="I49" i="9"/>
  <c r="I48" i="9" s="1"/>
  <c r="R107" i="9"/>
  <c r="T104" i="8"/>
  <c r="U104" i="8" s="1"/>
  <c r="D102" i="8"/>
  <c r="O105" i="8"/>
  <c r="T106" i="8"/>
  <c r="U106" i="8" s="1"/>
  <c r="O106" i="8"/>
  <c r="N57" i="8"/>
  <c r="O57" i="8" s="1"/>
  <c r="N53" i="8"/>
  <c r="O53" i="8" s="1"/>
  <c r="N56" i="8"/>
  <c r="O56" i="8" s="1"/>
  <c r="W50" i="8"/>
  <c r="Q50" i="8"/>
  <c r="F50" i="8"/>
  <c r="D51" i="8"/>
  <c r="N58" i="8"/>
  <c r="Q50" i="7"/>
  <c r="H114" i="7"/>
  <c r="F100" i="9"/>
  <c r="T97" i="8"/>
  <c r="U97" i="8" s="1"/>
  <c r="H107" i="9"/>
  <c r="T107" i="9"/>
  <c r="H49" i="9"/>
  <c r="H48" i="9" s="1"/>
  <c r="T49" i="9"/>
  <c r="G114" i="7"/>
  <c r="I100" i="9"/>
  <c r="H100" i="9"/>
  <c r="T100" i="9"/>
  <c r="R101" i="9"/>
  <c r="R100" i="9" s="1"/>
  <c r="N99" i="8"/>
  <c r="N98" i="8"/>
  <c r="T98" i="8"/>
  <c r="U98" i="8" s="1"/>
  <c r="N97" i="8"/>
  <c r="N96" i="8"/>
  <c r="O96" i="8" s="1"/>
  <c r="T105" i="8"/>
  <c r="U105" i="8" s="1"/>
  <c r="T107" i="8"/>
  <c r="U107" i="8" s="1"/>
  <c r="N106" i="8"/>
  <c r="N103" i="8"/>
  <c r="O103" i="8" s="1"/>
  <c r="N107" i="8"/>
  <c r="N104" i="8"/>
  <c r="N105" i="8"/>
  <c r="G49" i="7"/>
  <c r="G48" i="7" s="1"/>
  <c r="R49" i="7"/>
  <c r="F49" i="7"/>
  <c r="F48" i="7" s="1"/>
  <c r="H49" i="7"/>
  <c r="H48" i="7" s="1"/>
  <c r="Q108" i="7"/>
  <c r="Q49" i="7" l="1"/>
  <c r="Q48" i="7" s="1"/>
  <c r="D50" i="8"/>
  <c r="T51" i="8"/>
  <c r="T50" i="8" s="1"/>
  <c r="U50" i="8" s="1"/>
  <c r="R48" i="7"/>
  <c r="T102" i="8"/>
  <c r="U102" i="8" s="1"/>
  <c r="S50" i="8"/>
  <c r="N51" i="8"/>
  <c r="O51" i="8" s="1"/>
  <c r="T48" i="9"/>
  <c r="N102" i="8"/>
  <c r="O102" i="8" s="1"/>
  <c r="U51" i="8" l="1"/>
  <c r="N50" i="8"/>
  <c r="O50" i="8" s="1"/>
  <c r="D20" i="18" l="1"/>
  <c r="AY103" i="13" l="1"/>
  <c r="AY98" i="13" s="1"/>
  <c r="AT103" i="13"/>
  <c r="AT98" i="13" s="1"/>
  <c r="AO103" i="13"/>
  <c r="AO98" i="13" s="1"/>
  <c r="AI103" i="13"/>
  <c r="AI98" i="13" s="1"/>
  <c r="AH103" i="13"/>
  <c r="AH98" i="13" s="1"/>
  <c r="AG103" i="13"/>
  <c r="AG98" i="13" s="1"/>
  <c r="AF103" i="13"/>
  <c r="AF98" i="13" s="1"/>
  <c r="Y103" i="13"/>
  <c r="Y98" i="13" s="1"/>
  <c r="T103" i="13"/>
  <c r="T98" i="13" s="1"/>
  <c r="J103" i="13"/>
  <c r="J98" i="13" s="1"/>
  <c r="I103" i="13"/>
  <c r="I98" i="13" s="1"/>
  <c r="H103" i="13"/>
  <c r="H98" i="13" s="1"/>
  <c r="G103" i="13"/>
  <c r="G98" i="13" s="1"/>
  <c r="F103" i="13"/>
  <c r="F98" i="13" s="1"/>
  <c r="AE103" i="13" l="1"/>
  <c r="AE98" i="13" s="1"/>
  <c r="E103" i="13"/>
  <c r="E98" i="13" s="1"/>
  <c r="BY96" i="11"/>
  <c r="CC81" i="11"/>
  <c r="CB81" i="11"/>
  <c r="CA81" i="11"/>
  <c r="BZ81" i="11"/>
  <c r="BY81" i="11"/>
  <c r="BX81" i="11"/>
  <c r="BW81" i="11"/>
  <c r="AT101" i="11"/>
  <c r="AT96" i="11" s="1"/>
  <c r="AS101" i="11"/>
  <c r="AS96" i="11" s="1"/>
  <c r="AR101" i="11"/>
  <c r="AR96" i="11" s="1"/>
  <c r="AQ101" i="11"/>
  <c r="AQ96" i="11" s="1"/>
  <c r="AP101" i="11"/>
  <c r="AP96" i="11" s="1"/>
  <c r="AO101" i="11"/>
  <c r="AO96" i="11" s="1"/>
  <c r="AN101" i="11"/>
  <c r="AN96" i="11" s="1"/>
  <c r="K101" i="11"/>
  <c r="K96" i="11" s="1"/>
  <c r="J101" i="11"/>
  <c r="J96" i="11" s="1"/>
  <c r="I101" i="11"/>
  <c r="I96" i="11" s="1"/>
  <c r="H101" i="11"/>
  <c r="H96" i="11" s="1"/>
  <c r="G101" i="11"/>
  <c r="G96" i="11" s="1"/>
  <c r="F101" i="11"/>
  <c r="F96" i="11" s="1"/>
  <c r="E101" i="11"/>
  <c r="E96" i="11" s="1"/>
  <c r="F448" i="18" l="1"/>
  <c r="G448" i="18" s="1"/>
  <c r="F447" i="18"/>
  <c r="G447" i="18" s="1"/>
  <c r="F446" i="18"/>
  <c r="G446" i="18" s="1"/>
  <c r="G445" i="18"/>
  <c r="F444" i="18"/>
  <c r="G444" i="18" s="1"/>
  <c r="F443" i="18"/>
  <c r="G443" i="18" s="1"/>
  <c r="F442" i="18"/>
  <c r="G442" i="18" s="1"/>
  <c r="F441" i="18"/>
  <c r="G441" i="18" s="1"/>
  <c r="F439" i="18"/>
  <c r="G439" i="18" s="1"/>
  <c r="F438" i="18"/>
  <c r="G438" i="18" s="1"/>
  <c r="F437" i="18"/>
  <c r="G437" i="18" s="1"/>
  <c r="F436" i="18"/>
  <c r="G436" i="18" s="1"/>
  <c r="F435" i="18"/>
  <c r="G435" i="18" s="1"/>
  <c r="F434" i="18"/>
  <c r="G434" i="18" s="1"/>
  <c r="F433" i="18"/>
  <c r="G433" i="18" s="1"/>
  <c r="F432" i="18"/>
  <c r="G432" i="18" s="1"/>
  <c r="F431" i="18"/>
  <c r="G431" i="18" s="1"/>
  <c r="F430" i="18"/>
  <c r="G430" i="18" s="1"/>
  <c r="F429" i="18"/>
  <c r="G429" i="18" s="1"/>
  <c r="E428" i="18"/>
  <c r="D428" i="18"/>
  <c r="D427" i="18"/>
  <c r="F427" i="18" s="1"/>
  <c r="G427" i="18" s="1"/>
  <c r="F426" i="18"/>
  <c r="G426" i="18" s="1"/>
  <c r="F425" i="18"/>
  <c r="G425" i="18" s="1"/>
  <c r="F424" i="18"/>
  <c r="G424" i="18" s="1"/>
  <c r="F423" i="18"/>
  <c r="G423" i="18" s="1"/>
  <c r="F422" i="18"/>
  <c r="G422" i="18" s="1"/>
  <c r="F421" i="18"/>
  <c r="G421" i="18" s="1"/>
  <c r="F420" i="18"/>
  <c r="G420" i="18" s="1"/>
  <c r="F419" i="18"/>
  <c r="G419" i="18" s="1"/>
  <c r="F418" i="18"/>
  <c r="G418" i="18" s="1"/>
  <c r="F417" i="18"/>
  <c r="G417" i="18" s="1"/>
  <c r="F416" i="18"/>
  <c r="G416" i="18" s="1"/>
  <c r="F415" i="18"/>
  <c r="G415" i="18" s="1"/>
  <c r="F414" i="18"/>
  <c r="G414" i="18" s="1"/>
  <c r="F413" i="18"/>
  <c r="G413" i="18" s="1"/>
  <c r="F412" i="18"/>
  <c r="G412" i="18" s="1"/>
  <c r="E411" i="18"/>
  <c r="D411" i="18"/>
  <c r="F410" i="18"/>
  <c r="G410" i="18" s="1"/>
  <c r="F409" i="18"/>
  <c r="G409" i="18" s="1"/>
  <c r="F408" i="18"/>
  <c r="G408" i="18" s="1"/>
  <c r="F407" i="18"/>
  <c r="G407" i="18" s="1"/>
  <c r="F406" i="18"/>
  <c r="G406" i="18" s="1"/>
  <c r="F405" i="18"/>
  <c r="G405" i="18" s="1"/>
  <c r="F404" i="18"/>
  <c r="G404" i="18" s="1"/>
  <c r="F403" i="18"/>
  <c r="G403" i="18" s="1"/>
  <c r="F402" i="18"/>
  <c r="G402" i="18" s="1"/>
  <c r="F401" i="18"/>
  <c r="G401" i="18" s="1"/>
  <c r="F400" i="18"/>
  <c r="G400" i="18" s="1"/>
  <c r="F399" i="18"/>
  <c r="G399" i="18" s="1"/>
  <c r="F398" i="18"/>
  <c r="G398" i="18" s="1"/>
  <c r="E397" i="18"/>
  <c r="D397" i="18"/>
  <c r="F394" i="18"/>
  <c r="G394" i="18" s="1"/>
  <c r="F393" i="18"/>
  <c r="G393" i="18" s="1"/>
  <c r="F392" i="18"/>
  <c r="G392" i="18" s="1"/>
  <c r="F391" i="18"/>
  <c r="G391" i="18" s="1"/>
  <c r="F390" i="18"/>
  <c r="G390" i="18" s="1"/>
  <c r="F389" i="18"/>
  <c r="G389" i="18" s="1"/>
  <c r="F388" i="18"/>
  <c r="G388" i="18" s="1"/>
  <c r="F387" i="18"/>
  <c r="G387" i="18" s="1"/>
  <c r="F386" i="18"/>
  <c r="G386" i="18" s="1"/>
  <c r="F385" i="18"/>
  <c r="G385" i="18" s="1"/>
  <c r="E384" i="18"/>
  <c r="D384" i="18"/>
  <c r="D381" i="18" s="1"/>
  <c r="D373" i="18" s="1"/>
  <c r="F383" i="18"/>
  <c r="G383" i="18" s="1"/>
  <c r="F382" i="18"/>
  <c r="G382" i="18" s="1"/>
  <c r="E381" i="18"/>
  <c r="E373" i="18" s="1"/>
  <c r="F380" i="18"/>
  <c r="G380" i="18" s="1"/>
  <c r="F379" i="18"/>
  <c r="G379" i="18" s="1"/>
  <c r="F378" i="18"/>
  <c r="G378" i="18" s="1"/>
  <c r="F377" i="18"/>
  <c r="G377" i="18" s="1"/>
  <c r="F376" i="18"/>
  <c r="G376" i="18" s="1"/>
  <c r="F375" i="18"/>
  <c r="G375" i="18" s="1"/>
  <c r="F374" i="18"/>
  <c r="G374" i="18" s="1"/>
  <c r="F364" i="18"/>
  <c r="G364" i="18" s="1"/>
  <c r="F363" i="18"/>
  <c r="G363" i="18" s="1"/>
  <c r="F362" i="18"/>
  <c r="G362" i="18" s="1"/>
  <c r="F361" i="18"/>
  <c r="G361" i="18" s="1"/>
  <c r="F360" i="18"/>
  <c r="G360" i="18" s="1"/>
  <c r="F359" i="18"/>
  <c r="G359" i="18" s="1"/>
  <c r="F358" i="18"/>
  <c r="G358" i="18" s="1"/>
  <c r="F357" i="18"/>
  <c r="G357" i="18" s="1"/>
  <c r="F356" i="18"/>
  <c r="G356" i="18" s="1"/>
  <c r="F355" i="18"/>
  <c r="G355" i="18" s="1"/>
  <c r="F354" i="18"/>
  <c r="G354" i="18" s="1"/>
  <c r="F352" i="18"/>
  <c r="G352" i="18" s="1"/>
  <c r="F351" i="18"/>
  <c r="G351" i="18" s="1"/>
  <c r="F350" i="18"/>
  <c r="G350" i="18" s="1"/>
  <c r="F349" i="18"/>
  <c r="G349" i="18" s="1"/>
  <c r="E347" i="18"/>
  <c r="D347" i="18"/>
  <c r="F346" i="18"/>
  <c r="G346" i="18" s="1"/>
  <c r="F345" i="18"/>
  <c r="G345" i="18" s="1"/>
  <c r="F344" i="18"/>
  <c r="G344" i="18" s="1"/>
  <c r="F343" i="18"/>
  <c r="G343" i="18" s="1"/>
  <c r="F342" i="18"/>
  <c r="G342" i="18" s="1"/>
  <c r="F341" i="18"/>
  <c r="G341" i="18" s="1"/>
  <c r="F340" i="18"/>
  <c r="G340" i="18" s="1"/>
  <c r="F339" i="18"/>
  <c r="G339" i="18" s="1"/>
  <c r="F337" i="18"/>
  <c r="G337" i="18" s="1"/>
  <c r="E310" i="18"/>
  <c r="D310" i="18"/>
  <c r="F309" i="18"/>
  <c r="E308" i="18"/>
  <c r="D308" i="18"/>
  <c r="F307" i="18"/>
  <c r="F306" i="18"/>
  <c r="F305" i="18"/>
  <c r="F304" i="18"/>
  <c r="F303" i="18"/>
  <c r="F301" i="18"/>
  <c r="G301" i="18" s="1"/>
  <c r="F299" i="18"/>
  <c r="G299" i="18" s="1"/>
  <c r="F298" i="18"/>
  <c r="G298" i="18" s="1"/>
  <c r="F297" i="18"/>
  <c r="G297" i="18" s="1"/>
  <c r="F296" i="18"/>
  <c r="G296" i="18" s="1"/>
  <c r="F295" i="18"/>
  <c r="G295" i="18" s="1"/>
  <c r="F294" i="18"/>
  <c r="G294" i="18" s="1"/>
  <c r="F293" i="18"/>
  <c r="G293" i="18" s="1"/>
  <c r="F292" i="18"/>
  <c r="G292" i="18" s="1"/>
  <c r="F291" i="18"/>
  <c r="G291" i="18" s="1"/>
  <c r="F290" i="18"/>
  <c r="G290" i="18" s="1"/>
  <c r="F289" i="18"/>
  <c r="G289" i="18" s="1"/>
  <c r="F288" i="18"/>
  <c r="G288" i="18" s="1"/>
  <c r="F287" i="18"/>
  <c r="G287" i="18" s="1"/>
  <c r="F286" i="18"/>
  <c r="G286" i="18" s="1"/>
  <c r="F285" i="18"/>
  <c r="G285" i="18" s="1"/>
  <c r="F284" i="18"/>
  <c r="G284" i="18" s="1"/>
  <c r="E283" i="18"/>
  <c r="E280" i="18" s="1"/>
  <c r="D283" i="18"/>
  <c r="F282" i="18"/>
  <c r="G282" i="18" s="1"/>
  <c r="F281" i="18"/>
  <c r="G281" i="18" s="1"/>
  <c r="F280" i="18"/>
  <c r="G280" i="18" s="1"/>
  <c r="F279" i="18"/>
  <c r="G279" i="18" s="1"/>
  <c r="D278" i="18"/>
  <c r="F277" i="18"/>
  <c r="G277" i="18" s="1"/>
  <c r="F276" i="18"/>
  <c r="G276" i="18" s="1"/>
  <c r="F275" i="18"/>
  <c r="G275" i="18" s="1"/>
  <c r="F274" i="18"/>
  <c r="G274" i="18" s="1"/>
  <c r="F273" i="18"/>
  <c r="G273" i="18" s="1"/>
  <c r="F272" i="18"/>
  <c r="G272" i="18" s="1"/>
  <c r="F271" i="18"/>
  <c r="G271" i="18" s="1"/>
  <c r="F270" i="18"/>
  <c r="G270" i="18" s="1"/>
  <c r="F269" i="18"/>
  <c r="G269" i="18" s="1"/>
  <c r="F268" i="18"/>
  <c r="G268" i="18" s="1"/>
  <c r="F267" i="18"/>
  <c r="G267" i="18" s="1"/>
  <c r="F266" i="18"/>
  <c r="G266" i="18" s="1"/>
  <c r="F265" i="18"/>
  <c r="G265" i="18" s="1"/>
  <c r="F264" i="18"/>
  <c r="G264" i="18" s="1"/>
  <c r="F263" i="18"/>
  <c r="G263" i="18" s="1"/>
  <c r="F262" i="18"/>
  <c r="G262" i="18" s="1"/>
  <c r="F261" i="18"/>
  <c r="G261" i="18" s="1"/>
  <c r="F260" i="18"/>
  <c r="G260" i="18" s="1"/>
  <c r="F259" i="18"/>
  <c r="G259" i="18" s="1"/>
  <c r="F258" i="18"/>
  <c r="G258" i="18" s="1"/>
  <c r="F257" i="18"/>
  <c r="G257" i="18" s="1"/>
  <c r="F256" i="18"/>
  <c r="G256" i="18" s="1"/>
  <c r="F255" i="18"/>
  <c r="G255" i="18" s="1"/>
  <c r="F254" i="18"/>
  <c r="G254" i="18" s="1"/>
  <c r="F253" i="18"/>
  <c r="G253" i="18" s="1"/>
  <c r="F252" i="18"/>
  <c r="G252" i="18" s="1"/>
  <c r="F251" i="18"/>
  <c r="G251" i="18" s="1"/>
  <c r="F248" i="18"/>
  <c r="G248" i="18" s="1"/>
  <c r="F246" i="18"/>
  <c r="G246" i="18" s="1"/>
  <c r="E243" i="18"/>
  <c r="D243" i="18"/>
  <c r="F241" i="18"/>
  <c r="G241" i="18" s="1"/>
  <c r="D239" i="18"/>
  <c r="E238" i="18"/>
  <c r="D238" i="18"/>
  <c r="F237" i="18"/>
  <c r="G237" i="18" s="1"/>
  <c r="E236" i="18"/>
  <c r="E234" i="18" s="1"/>
  <c r="D236" i="18"/>
  <c r="D234" i="18" s="1"/>
  <c r="F235" i="18"/>
  <c r="G235" i="18" s="1"/>
  <c r="F233" i="18"/>
  <c r="G233" i="18" s="1"/>
  <c r="F232" i="18"/>
  <c r="G232" i="18" s="1"/>
  <c r="F230" i="18"/>
  <c r="G230" i="18" s="1"/>
  <c r="F229" i="18"/>
  <c r="G229" i="18" s="1"/>
  <c r="F228" i="18"/>
  <c r="G228" i="18" s="1"/>
  <c r="F227" i="18"/>
  <c r="G227" i="18" s="1"/>
  <c r="E226" i="18"/>
  <c r="D226" i="18"/>
  <c r="F225" i="18"/>
  <c r="G225" i="18" s="1"/>
  <c r="F224" i="18"/>
  <c r="G224" i="18" s="1"/>
  <c r="D223" i="18"/>
  <c r="F223" i="18" s="1"/>
  <c r="G223" i="18" s="1"/>
  <c r="F222" i="18"/>
  <c r="G222" i="18" s="1"/>
  <c r="E221" i="18"/>
  <c r="F220" i="18"/>
  <c r="G220" i="18" s="1"/>
  <c r="F219" i="18"/>
  <c r="G219" i="18" s="1"/>
  <c r="F218" i="18"/>
  <c r="G218" i="18" s="1"/>
  <c r="F215" i="18"/>
  <c r="G215" i="18" s="1"/>
  <c r="E214" i="18"/>
  <c r="D214" i="18"/>
  <c r="F213" i="18"/>
  <c r="G213" i="18" s="1"/>
  <c r="F212" i="18"/>
  <c r="G212" i="18" s="1"/>
  <c r="F211" i="18"/>
  <c r="G211" i="18" s="1"/>
  <c r="F210" i="18"/>
  <c r="G210" i="18" s="1"/>
  <c r="F209" i="18"/>
  <c r="G209" i="18" s="1"/>
  <c r="F208" i="18"/>
  <c r="G208" i="18" s="1"/>
  <c r="E207" i="18"/>
  <c r="D207" i="18"/>
  <c r="D216" i="18" s="1"/>
  <c r="E206" i="18"/>
  <c r="D206" i="18"/>
  <c r="F205" i="18"/>
  <c r="G205" i="18" s="1"/>
  <c r="F204" i="18"/>
  <c r="G204" i="18" s="1"/>
  <c r="F203" i="18"/>
  <c r="G203" i="18" s="1"/>
  <c r="F202" i="18"/>
  <c r="G202" i="18" s="1"/>
  <c r="F201" i="18"/>
  <c r="G201" i="18" s="1"/>
  <c r="F200" i="18"/>
  <c r="G200" i="18" s="1"/>
  <c r="F198" i="18"/>
  <c r="G198" i="18" s="1"/>
  <c r="F197" i="18"/>
  <c r="G197" i="18" s="1"/>
  <c r="F196" i="18"/>
  <c r="G196" i="18" s="1"/>
  <c r="F195" i="18"/>
  <c r="G195" i="18" s="1"/>
  <c r="F194" i="18"/>
  <c r="G194" i="18" s="1"/>
  <c r="F193" i="18"/>
  <c r="G193" i="18" s="1"/>
  <c r="F192" i="18"/>
  <c r="G192" i="18" s="1"/>
  <c r="F191" i="18"/>
  <c r="G191" i="18" s="1"/>
  <c r="F190" i="18"/>
  <c r="G190" i="18" s="1"/>
  <c r="F189" i="18"/>
  <c r="G189" i="18" s="1"/>
  <c r="F188" i="18"/>
  <c r="G188" i="18" s="1"/>
  <c r="F187" i="18"/>
  <c r="G187" i="18" s="1"/>
  <c r="F186" i="18"/>
  <c r="G186" i="18" s="1"/>
  <c r="F185" i="18"/>
  <c r="G185" i="18" s="1"/>
  <c r="E184" i="18"/>
  <c r="E199" i="18" s="1"/>
  <c r="D184" i="18"/>
  <c r="D199" i="18" s="1"/>
  <c r="F183" i="18"/>
  <c r="G183" i="18" s="1"/>
  <c r="F182" i="18"/>
  <c r="G182" i="18" s="1"/>
  <c r="D181" i="18"/>
  <c r="F180" i="18"/>
  <c r="G180" i="18" s="1"/>
  <c r="F179" i="18"/>
  <c r="G179" i="18" s="1"/>
  <c r="F178" i="18"/>
  <c r="G178" i="18" s="1"/>
  <c r="F177" i="18"/>
  <c r="G177" i="18" s="1"/>
  <c r="F176" i="18"/>
  <c r="G176" i="18" s="1"/>
  <c r="F175" i="18"/>
  <c r="G175" i="18" s="1"/>
  <c r="F174" i="18"/>
  <c r="G174" i="18" s="1"/>
  <c r="F173" i="18"/>
  <c r="G173" i="18" s="1"/>
  <c r="F172" i="18"/>
  <c r="G172" i="18" s="1"/>
  <c r="F171" i="18"/>
  <c r="G171" i="18" s="1"/>
  <c r="F170" i="18"/>
  <c r="G170" i="18" s="1"/>
  <c r="F169" i="18"/>
  <c r="G169" i="18" s="1"/>
  <c r="F168" i="18"/>
  <c r="G168" i="18" s="1"/>
  <c r="F167" i="18"/>
  <c r="G167" i="18" s="1"/>
  <c r="F166" i="18"/>
  <c r="G166" i="18" s="1"/>
  <c r="F165" i="18"/>
  <c r="G165" i="18" s="1"/>
  <c r="F161" i="18"/>
  <c r="G161" i="18" s="1"/>
  <c r="F160" i="18"/>
  <c r="G160" i="18" s="1"/>
  <c r="F159" i="18"/>
  <c r="G159" i="18" s="1"/>
  <c r="F158" i="18"/>
  <c r="G158" i="18" s="1"/>
  <c r="F155" i="18"/>
  <c r="G155" i="18" s="1"/>
  <c r="F154" i="18"/>
  <c r="G154" i="18" s="1"/>
  <c r="F153" i="18"/>
  <c r="G153" i="18" s="1"/>
  <c r="F152" i="18"/>
  <c r="G152" i="18" s="1"/>
  <c r="F150" i="18"/>
  <c r="G150" i="18" s="1"/>
  <c r="F149" i="18"/>
  <c r="G149" i="18" s="1"/>
  <c r="F148" i="18"/>
  <c r="G148" i="18" s="1"/>
  <c r="F147" i="18"/>
  <c r="G147" i="18" s="1"/>
  <c r="F146" i="18"/>
  <c r="G146" i="18" s="1"/>
  <c r="F145" i="18"/>
  <c r="G145" i="18" s="1"/>
  <c r="F144" i="18"/>
  <c r="G144" i="18" s="1"/>
  <c r="F143" i="18"/>
  <c r="G143" i="18" s="1"/>
  <c r="F142" i="18"/>
  <c r="G142" i="18" s="1"/>
  <c r="F141" i="18"/>
  <c r="G141" i="18" s="1"/>
  <c r="F140" i="18"/>
  <c r="G140" i="18" s="1"/>
  <c r="F139" i="18"/>
  <c r="G139" i="18" s="1"/>
  <c r="F138" i="18"/>
  <c r="G138" i="18" s="1"/>
  <c r="F137" i="18"/>
  <c r="G137" i="18" s="1"/>
  <c r="F135" i="18"/>
  <c r="G135" i="18" s="1"/>
  <c r="F134" i="18"/>
  <c r="G134" i="18" s="1"/>
  <c r="F133" i="18"/>
  <c r="G133" i="18" s="1"/>
  <c r="F132" i="18"/>
  <c r="G132" i="18" s="1"/>
  <c r="F131" i="18"/>
  <c r="G131" i="18" s="1"/>
  <c r="F130" i="18"/>
  <c r="G130" i="18" s="1"/>
  <c r="F129" i="18"/>
  <c r="G129" i="18" s="1"/>
  <c r="F128" i="18"/>
  <c r="G128" i="18" s="1"/>
  <c r="F127" i="18"/>
  <c r="G127" i="18" s="1"/>
  <c r="F126" i="18"/>
  <c r="G126" i="18" s="1"/>
  <c r="F125" i="18"/>
  <c r="G125" i="18" s="1"/>
  <c r="F124" i="18"/>
  <c r="G124" i="18" s="1"/>
  <c r="F123" i="18"/>
  <c r="G123" i="18" s="1"/>
  <c r="F122" i="18"/>
  <c r="G122" i="18" s="1"/>
  <c r="F121" i="18"/>
  <c r="G121" i="18" s="1"/>
  <c r="F120" i="18"/>
  <c r="G120" i="18" s="1"/>
  <c r="F119" i="18"/>
  <c r="G119" i="18" s="1"/>
  <c r="F118" i="18"/>
  <c r="G118" i="18" s="1"/>
  <c r="F117" i="18"/>
  <c r="G117" i="18" s="1"/>
  <c r="F116" i="18"/>
  <c r="G116" i="18" s="1"/>
  <c r="F115" i="18"/>
  <c r="G115" i="18" s="1"/>
  <c r="F114" i="18"/>
  <c r="G114" i="18" s="1"/>
  <c r="F113" i="18"/>
  <c r="G113" i="18" s="1"/>
  <c r="F112" i="18"/>
  <c r="G112" i="18" s="1"/>
  <c r="F111" i="18"/>
  <c r="G111" i="18" s="1"/>
  <c r="F110" i="18"/>
  <c r="G110" i="18" s="1"/>
  <c r="F109" i="18"/>
  <c r="G109" i="18" s="1"/>
  <c r="F108" i="18"/>
  <c r="G108" i="18" s="1"/>
  <c r="F107" i="18"/>
  <c r="G107" i="18" s="1"/>
  <c r="F105" i="18"/>
  <c r="G105" i="18" s="1"/>
  <c r="F104" i="18"/>
  <c r="G104" i="18" s="1"/>
  <c r="F103" i="18"/>
  <c r="G103" i="18" s="1"/>
  <c r="F102" i="18"/>
  <c r="G102" i="18" s="1"/>
  <c r="F101" i="18"/>
  <c r="G101" i="18" s="1"/>
  <c r="F100" i="18"/>
  <c r="G100" i="18" s="1"/>
  <c r="F99" i="18"/>
  <c r="G99" i="18" s="1"/>
  <c r="F98" i="18"/>
  <c r="G98" i="18" s="1"/>
  <c r="F97" i="18"/>
  <c r="G97" i="18" s="1"/>
  <c r="F96" i="18"/>
  <c r="G96" i="18" s="1"/>
  <c r="F95" i="18"/>
  <c r="G95" i="18" s="1"/>
  <c r="F94" i="18"/>
  <c r="G94" i="18" s="1"/>
  <c r="E92" i="18"/>
  <c r="D92" i="18"/>
  <c r="F91" i="18"/>
  <c r="G91" i="18" s="1"/>
  <c r="F90" i="18"/>
  <c r="G90" i="18" s="1"/>
  <c r="F89" i="18"/>
  <c r="G89" i="18" s="1"/>
  <c r="F88" i="18"/>
  <c r="G88" i="18" s="1"/>
  <c r="E87" i="18"/>
  <c r="D87" i="18"/>
  <c r="E86" i="18"/>
  <c r="D86" i="18"/>
  <c r="F85" i="18"/>
  <c r="G85" i="18" s="1"/>
  <c r="E84" i="18"/>
  <c r="D84" i="18"/>
  <c r="F83" i="18"/>
  <c r="G83" i="18" s="1"/>
  <c r="F82" i="18"/>
  <c r="G82" i="18" s="1"/>
  <c r="F81" i="18"/>
  <c r="G81" i="18" s="1"/>
  <c r="F80" i="18"/>
  <c r="G80" i="18" s="1"/>
  <c r="F79" i="18"/>
  <c r="G79" i="18" s="1"/>
  <c r="F77" i="18"/>
  <c r="G77" i="18" s="1"/>
  <c r="F76" i="18"/>
  <c r="G76" i="18" s="1"/>
  <c r="F75" i="18"/>
  <c r="G75" i="18" s="1"/>
  <c r="F72" i="18"/>
  <c r="G72" i="18" s="1"/>
  <c r="F71" i="18"/>
  <c r="G71" i="18" s="1"/>
  <c r="F69" i="18"/>
  <c r="G69" i="18" s="1"/>
  <c r="F68" i="18"/>
  <c r="G68" i="18" s="1"/>
  <c r="F67" i="18"/>
  <c r="G67" i="18" s="1"/>
  <c r="F66" i="18"/>
  <c r="G66" i="18" s="1"/>
  <c r="F65" i="18"/>
  <c r="G65" i="18" s="1"/>
  <c r="F64" i="18"/>
  <c r="G64" i="18" s="1"/>
  <c r="F63" i="18"/>
  <c r="G63" i="18" s="1"/>
  <c r="F62" i="18"/>
  <c r="G62" i="18" s="1"/>
  <c r="F61" i="18"/>
  <c r="G61" i="18" s="1"/>
  <c r="F60" i="18"/>
  <c r="G60" i="18" s="1"/>
  <c r="F57" i="18"/>
  <c r="G57" i="18" s="1"/>
  <c r="F56" i="18"/>
  <c r="G56" i="18" s="1"/>
  <c r="F55" i="18"/>
  <c r="G55" i="18" s="1"/>
  <c r="F54" i="18"/>
  <c r="G54" i="18" s="1"/>
  <c r="F53" i="18"/>
  <c r="G53" i="18" s="1"/>
  <c r="F52" i="18"/>
  <c r="G52" i="18" s="1"/>
  <c r="F51" i="18"/>
  <c r="G51" i="18" s="1"/>
  <c r="E50" i="18"/>
  <c r="E58" i="18" s="1"/>
  <c r="D50" i="18"/>
  <c r="D58" i="18" s="1"/>
  <c r="F49" i="18"/>
  <c r="G49" i="18" s="1"/>
  <c r="F48" i="18"/>
  <c r="G48" i="18" s="1"/>
  <c r="F47" i="18"/>
  <c r="G47" i="18" s="1"/>
  <c r="F46" i="18"/>
  <c r="G46" i="18" s="1"/>
  <c r="F45" i="18"/>
  <c r="G45" i="18" s="1"/>
  <c r="F44" i="18"/>
  <c r="G44" i="18" s="1"/>
  <c r="F43" i="18"/>
  <c r="G43" i="18" s="1"/>
  <c r="F42" i="18"/>
  <c r="G42" i="18" s="1"/>
  <c r="F41" i="18"/>
  <c r="G41" i="18" s="1"/>
  <c r="F40" i="18"/>
  <c r="G40" i="18" s="1"/>
  <c r="F39" i="18"/>
  <c r="G39" i="18" s="1"/>
  <c r="F38" i="18"/>
  <c r="G38" i="18" s="1"/>
  <c r="F37" i="18"/>
  <c r="G37" i="18" s="1"/>
  <c r="F36" i="18"/>
  <c r="G36" i="18" s="1"/>
  <c r="E35" i="18"/>
  <c r="D35" i="18"/>
  <c r="D78" i="18" s="1"/>
  <c r="D106" i="18" s="1"/>
  <c r="F34" i="18"/>
  <c r="G34" i="18" s="1"/>
  <c r="F33" i="18"/>
  <c r="G33" i="18" s="1"/>
  <c r="F32" i="18"/>
  <c r="G32" i="18" s="1"/>
  <c r="F31" i="18"/>
  <c r="G31" i="18" s="1"/>
  <c r="F30" i="18"/>
  <c r="G30" i="18" s="1"/>
  <c r="F29" i="18"/>
  <c r="G29" i="18" s="1"/>
  <c r="F28" i="18"/>
  <c r="G28" i="18" s="1"/>
  <c r="F27" i="18"/>
  <c r="G27" i="18" s="1"/>
  <c r="F26" i="18"/>
  <c r="G26" i="18" s="1"/>
  <c r="F25" i="18"/>
  <c r="F24" i="18"/>
  <c r="F23" i="18"/>
  <c r="F22" i="18"/>
  <c r="F21" i="18"/>
  <c r="E20" i="18"/>
  <c r="CC80" i="11"/>
  <c r="BZ80" i="11"/>
  <c r="BY80" i="11"/>
  <c r="BW80" i="11"/>
  <c r="AT82" i="11"/>
  <c r="AT81" i="11" s="1"/>
  <c r="AS82" i="11"/>
  <c r="AR82" i="11"/>
  <c r="AQ82" i="11"/>
  <c r="AP82" i="11"/>
  <c r="AO82" i="11"/>
  <c r="AO81" i="11" s="1"/>
  <c r="AN82" i="11"/>
  <c r="K82" i="11"/>
  <c r="J82" i="11"/>
  <c r="I82" i="11"/>
  <c r="H82" i="11"/>
  <c r="H81" i="11" s="1"/>
  <c r="G82" i="11"/>
  <c r="F82" i="11"/>
  <c r="E82" i="11"/>
  <c r="E81" i="11" s="1"/>
  <c r="E80" i="11" s="1"/>
  <c r="CB80" i="11"/>
  <c r="BX80" i="11"/>
  <c r="BT80" i="11"/>
  <c r="BS80" i="11"/>
  <c r="BR80" i="11"/>
  <c r="BQ80" i="11"/>
  <c r="BP80" i="11"/>
  <c r="BO80" i="11"/>
  <c r="BN80" i="11"/>
  <c r="BL80" i="11"/>
  <c r="BK80" i="11"/>
  <c r="BJ80" i="11"/>
  <c r="BI80" i="11"/>
  <c r="BH80" i="11"/>
  <c r="BG80" i="11"/>
  <c r="BF80" i="11"/>
  <c r="BE80" i="11"/>
  <c r="BD80" i="11"/>
  <c r="BC80" i="11"/>
  <c r="BB80" i="11"/>
  <c r="BA80" i="11"/>
  <c r="AZ80" i="11"/>
  <c r="AY80" i="11"/>
  <c r="AX80" i="11"/>
  <c r="AW80" i="11"/>
  <c r="AV80" i="11"/>
  <c r="AT80" i="11"/>
  <c r="AO80" i="11"/>
  <c r="AM80" i="11"/>
  <c r="AL80" i="11"/>
  <c r="AK80" i="11"/>
  <c r="AJ80" i="11"/>
  <c r="AI80" i="11"/>
  <c r="AH80" i="11"/>
  <c r="AG80" i="11"/>
  <c r="AF80" i="11"/>
  <c r="AE80" i="11"/>
  <c r="AD80" i="11"/>
  <c r="AC80" i="11"/>
  <c r="AB80" i="11"/>
  <c r="AA80" i="11"/>
  <c r="Z80" i="11"/>
  <c r="Y80" i="11"/>
  <c r="X80" i="11"/>
  <c r="W80" i="11"/>
  <c r="V80" i="11"/>
  <c r="U80" i="11"/>
  <c r="T80" i="11"/>
  <c r="S80" i="11"/>
  <c r="R80" i="11"/>
  <c r="Q80" i="11"/>
  <c r="P80" i="11"/>
  <c r="O80" i="11"/>
  <c r="N80" i="11"/>
  <c r="M80" i="11"/>
  <c r="L80" i="11"/>
  <c r="H80" i="11"/>
  <c r="CA80" i="11"/>
  <c r="BV80" i="11"/>
  <c r="BU80" i="11"/>
  <c r="BM80" i="11"/>
  <c r="AU80" i="11"/>
  <c r="CC63" i="11"/>
  <c r="CC62" i="11" s="1"/>
  <c r="CA63" i="11"/>
  <c r="CA62" i="11" s="1"/>
  <c r="AT64" i="11"/>
  <c r="AS64" i="11"/>
  <c r="AR64" i="11"/>
  <c r="AQ64" i="11"/>
  <c r="AO64" i="11"/>
  <c r="AN64" i="11"/>
  <c r="K64" i="11"/>
  <c r="J64" i="11"/>
  <c r="I64" i="11"/>
  <c r="H64" i="11"/>
  <c r="G64" i="11"/>
  <c r="F64" i="11"/>
  <c r="E64" i="11"/>
  <c r="BV63" i="11"/>
  <c r="BV62" i="11" s="1"/>
  <c r="BU63" i="11"/>
  <c r="BU62" i="11" s="1"/>
  <c r="BT63" i="11"/>
  <c r="BT62" i="11" s="1"/>
  <c r="BS63" i="11"/>
  <c r="BS62" i="11" s="1"/>
  <c r="BR63" i="11"/>
  <c r="BR62" i="11" s="1"/>
  <c r="BQ63" i="11"/>
  <c r="BQ62" i="11" s="1"/>
  <c r="BP63" i="11"/>
  <c r="BP62" i="11" s="1"/>
  <c r="BO63" i="11"/>
  <c r="BO62" i="11" s="1"/>
  <c r="BN63" i="11"/>
  <c r="BN62" i="11" s="1"/>
  <c r="BM63" i="11"/>
  <c r="BM62" i="11" s="1"/>
  <c r="BL63" i="11"/>
  <c r="BL62" i="11" s="1"/>
  <c r="BK63" i="11"/>
  <c r="BK62" i="11" s="1"/>
  <c r="BJ63" i="11"/>
  <c r="BJ62" i="11" s="1"/>
  <c r="BI63" i="11"/>
  <c r="BI62" i="11" s="1"/>
  <c r="BH63" i="11"/>
  <c r="BH62" i="11" s="1"/>
  <c r="BG63" i="11"/>
  <c r="BG62" i="11" s="1"/>
  <c r="BF63" i="11"/>
  <c r="BF62" i="11" s="1"/>
  <c r="BE63" i="11"/>
  <c r="BE62" i="11" s="1"/>
  <c r="BD63" i="11"/>
  <c r="BD62" i="11" s="1"/>
  <c r="BC63" i="11"/>
  <c r="BC62" i="11" s="1"/>
  <c r="BB63" i="11"/>
  <c r="BB62" i="11" s="1"/>
  <c r="BA63" i="11"/>
  <c r="BA62" i="11" s="1"/>
  <c r="AZ63" i="11"/>
  <c r="AZ62" i="11" s="1"/>
  <c r="AY63" i="11"/>
  <c r="AY62" i="11" s="1"/>
  <c r="AX63" i="11"/>
  <c r="AX62" i="11" s="1"/>
  <c r="AW63" i="11"/>
  <c r="AW62" i="11" s="1"/>
  <c r="AV63" i="11"/>
  <c r="AV62" i="11" s="1"/>
  <c r="AU63" i="11"/>
  <c r="AU62" i="11" s="1"/>
  <c r="AM63" i="11"/>
  <c r="AM62" i="11" s="1"/>
  <c r="AL63" i="11"/>
  <c r="AL62" i="11" s="1"/>
  <c r="AK63" i="11"/>
  <c r="AK62" i="11" s="1"/>
  <c r="AJ63" i="11"/>
  <c r="AJ62" i="11" s="1"/>
  <c r="AI63" i="11"/>
  <c r="AI62" i="11" s="1"/>
  <c r="AH63" i="11"/>
  <c r="AH62" i="11" s="1"/>
  <c r="AG63" i="11"/>
  <c r="AG62" i="11" s="1"/>
  <c r="AF63" i="11"/>
  <c r="AF62" i="11" s="1"/>
  <c r="AE63" i="11"/>
  <c r="AE62" i="11" s="1"/>
  <c r="AD63" i="11"/>
  <c r="AD62" i="11" s="1"/>
  <c r="AC63" i="11"/>
  <c r="AC62" i="11" s="1"/>
  <c r="AB63" i="11"/>
  <c r="AB62" i="11" s="1"/>
  <c r="AA63" i="11"/>
  <c r="AA62" i="11" s="1"/>
  <c r="Z63" i="11"/>
  <c r="Z62" i="11" s="1"/>
  <c r="Y63" i="11"/>
  <c r="Y62" i="11" s="1"/>
  <c r="X63" i="11"/>
  <c r="X62" i="11" s="1"/>
  <c r="W63" i="11"/>
  <c r="W62" i="11" s="1"/>
  <c r="V63" i="11"/>
  <c r="V62" i="11" s="1"/>
  <c r="U63" i="11"/>
  <c r="U62" i="11" s="1"/>
  <c r="T63" i="11"/>
  <c r="S63" i="11"/>
  <c r="S62" i="11" s="1"/>
  <c r="R63" i="11"/>
  <c r="R62" i="11" s="1"/>
  <c r="Q63" i="11"/>
  <c r="Q62" i="11" s="1"/>
  <c r="P63" i="11"/>
  <c r="P62" i="11" s="1"/>
  <c r="O63" i="11"/>
  <c r="O62" i="11" s="1"/>
  <c r="N63" i="11"/>
  <c r="N62" i="11" s="1"/>
  <c r="M63" i="11"/>
  <c r="M62" i="11" s="1"/>
  <c r="L63" i="11"/>
  <c r="L62" i="11" s="1"/>
  <c r="T62" i="11"/>
  <c r="AH84" i="17"/>
  <c r="AH83" i="17" s="1"/>
  <c r="AH60" i="17" s="1"/>
  <c r="AH20" i="17" s="1"/>
  <c r="AH27" i="17" s="1"/>
  <c r="AG84" i="17"/>
  <c r="AG83" i="17" s="1"/>
  <c r="AG60" i="17" s="1"/>
  <c r="AG20" i="17" s="1"/>
  <c r="AG27" i="17" s="1"/>
  <c r="AF84" i="17"/>
  <c r="AF83" i="17" s="1"/>
  <c r="AF60" i="17" s="1"/>
  <c r="AF20" i="17" s="1"/>
  <c r="AF27" i="17" s="1"/>
  <c r="AE84" i="17"/>
  <c r="AE83" i="17" s="1"/>
  <c r="AE60" i="17" s="1"/>
  <c r="AE20" i="17" s="1"/>
  <c r="AE27" i="17" s="1"/>
  <c r="AD84" i="17"/>
  <c r="AD83" i="17" s="1"/>
  <c r="AD60" i="17" s="1"/>
  <c r="AD20" i="17" s="1"/>
  <c r="AD27" i="17" s="1"/>
  <c r="AC84" i="17"/>
  <c r="AC83" i="17" s="1"/>
  <c r="AC60" i="17" s="1"/>
  <c r="AC20" i="17" s="1"/>
  <c r="AC27" i="17" s="1"/>
  <c r="AB84" i="17"/>
  <c r="AB83" i="17" s="1"/>
  <c r="AB60" i="17" s="1"/>
  <c r="AB20" i="17" s="1"/>
  <c r="AB27" i="17" s="1"/>
  <c r="AA84" i="17"/>
  <c r="AA83" i="17" s="1"/>
  <c r="AA60" i="17" s="1"/>
  <c r="AA20" i="17" s="1"/>
  <c r="AA27" i="17" s="1"/>
  <c r="Z84" i="17"/>
  <c r="Z83" i="17" s="1"/>
  <c r="Z60" i="17" s="1"/>
  <c r="Z20" i="17" s="1"/>
  <c r="Z27" i="17" s="1"/>
  <c r="Y84" i="17"/>
  <c r="Y83" i="17" s="1"/>
  <c r="Y60" i="17" s="1"/>
  <c r="Y20" i="17" s="1"/>
  <c r="Y27" i="17" s="1"/>
  <c r="X84" i="17"/>
  <c r="X83" i="17" s="1"/>
  <c r="X60" i="17" s="1"/>
  <c r="X20" i="17" s="1"/>
  <c r="X27" i="17" s="1"/>
  <c r="W84" i="17"/>
  <c r="W83" i="17" s="1"/>
  <c r="W60" i="17" s="1"/>
  <c r="W20" i="17" s="1"/>
  <c r="W27" i="17" s="1"/>
  <c r="V84" i="17"/>
  <c r="V83" i="17" s="1"/>
  <c r="V60" i="17" s="1"/>
  <c r="V20" i="17" s="1"/>
  <c r="V27" i="17" s="1"/>
  <c r="U84" i="17"/>
  <c r="U83" i="17" s="1"/>
  <c r="U60" i="17" s="1"/>
  <c r="U20" i="17" s="1"/>
  <c r="U27" i="17" s="1"/>
  <c r="T84" i="17"/>
  <c r="T83" i="17" s="1"/>
  <c r="T60" i="17" s="1"/>
  <c r="T20" i="17" s="1"/>
  <c r="T27" i="17" s="1"/>
  <c r="S84" i="17"/>
  <c r="S83" i="17" s="1"/>
  <c r="S60" i="17" s="1"/>
  <c r="S20" i="17" s="1"/>
  <c r="S27" i="17" s="1"/>
  <c r="R84" i="17"/>
  <c r="Q84" i="17"/>
  <c r="Q83" i="17" s="1"/>
  <c r="Q60" i="17" s="1"/>
  <c r="Q20" i="17" s="1"/>
  <c r="Q27" i="17" s="1"/>
  <c r="P84" i="17"/>
  <c r="P83" i="17" s="1"/>
  <c r="P60" i="17" s="1"/>
  <c r="P20" i="17" s="1"/>
  <c r="P27" i="17" s="1"/>
  <c r="O84" i="17"/>
  <c r="O83" i="17" s="1"/>
  <c r="O60" i="17" s="1"/>
  <c r="O20" i="17" s="1"/>
  <c r="O27" i="17" s="1"/>
  <c r="N84" i="17"/>
  <c r="N83" i="17" s="1"/>
  <c r="M84" i="17"/>
  <c r="M83" i="17" s="1"/>
  <c r="L84" i="17"/>
  <c r="L83" i="17" s="1"/>
  <c r="K84" i="17"/>
  <c r="K83" i="17" s="1"/>
  <c r="J84" i="17"/>
  <c r="J83" i="17" s="1"/>
  <c r="I84" i="17"/>
  <c r="I83" i="17" s="1"/>
  <c r="I60" i="17" s="1"/>
  <c r="I20" i="17" s="1"/>
  <c r="I27" i="17" s="1"/>
  <c r="H84" i="17"/>
  <c r="H83" i="17" s="1"/>
  <c r="H60" i="17" s="1"/>
  <c r="H20" i="17" s="1"/>
  <c r="H27" i="17" s="1"/>
  <c r="G84" i="17"/>
  <c r="G83" i="17" s="1"/>
  <c r="G60" i="17" s="1"/>
  <c r="G20" i="17" s="1"/>
  <c r="G27" i="17" s="1"/>
  <c r="F84" i="17"/>
  <c r="F83" i="17" s="1"/>
  <c r="F60" i="17" s="1"/>
  <c r="F20" i="17" s="1"/>
  <c r="F27" i="17" s="1"/>
  <c r="E84" i="17"/>
  <c r="E83" i="17" s="1"/>
  <c r="R83" i="17"/>
  <c r="R60" i="17" s="1"/>
  <c r="R20" i="17" s="1"/>
  <c r="R27" i="17" s="1"/>
  <c r="N66" i="17"/>
  <c r="M66" i="17"/>
  <c r="L66" i="17"/>
  <c r="K66" i="17"/>
  <c r="J66" i="17"/>
  <c r="E65" i="17"/>
  <c r="E64" i="17" s="1"/>
  <c r="F226" i="18" l="1"/>
  <c r="G226" i="18" s="1"/>
  <c r="D221" i="18"/>
  <c r="D244" i="18" s="1"/>
  <c r="Y48" i="11"/>
  <c r="Y20" i="11" s="1"/>
  <c r="Y27" i="11" s="1"/>
  <c r="BV48" i="11"/>
  <c r="BV20" i="11" s="1"/>
  <c r="BV27" i="11" s="1"/>
  <c r="T48" i="11"/>
  <c r="T20" i="11" s="1"/>
  <c r="T27" i="11" s="1"/>
  <c r="O48" i="11"/>
  <c r="O20" i="11" s="1"/>
  <c r="O27" i="11" s="1"/>
  <c r="S48" i="11"/>
  <c r="S20" i="11" s="1"/>
  <c r="S27" i="11" s="1"/>
  <c r="W48" i="11"/>
  <c r="W20" i="11" s="1"/>
  <c r="W27" i="11" s="1"/>
  <c r="AA48" i="11"/>
  <c r="AA20" i="11" s="1"/>
  <c r="AA27" i="11" s="1"/>
  <c r="AE48" i="11"/>
  <c r="AE20" i="11" s="1"/>
  <c r="AE27" i="11" s="1"/>
  <c r="AI48" i="11"/>
  <c r="AI20" i="11" s="1"/>
  <c r="AI27" i="11" s="1"/>
  <c r="AM48" i="11"/>
  <c r="AM20" i="11" s="1"/>
  <c r="AM27" i="11" s="1"/>
  <c r="BN48" i="11"/>
  <c r="BN20" i="11" s="1"/>
  <c r="BN27" i="11" s="1"/>
  <c r="BR48" i="11"/>
  <c r="BR20" i="11" s="1"/>
  <c r="BR27" i="11" s="1"/>
  <c r="E60" i="17"/>
  <c r="E20" i="17" s="1"/>
  <c r="E27" i="17" s="1"/>
  <c r="AU48" i="11"/>
  <c r="AU20" i="11" s="1"/>
  <c r="AU27" i="11" s="1"/>
  <c r="N48" i="11"/>
  <c r="N20" i="11" s="1"/>
  <c r="N27" i="11" s="1"/>
  <c r="R48" i="11"/>
  <c r="R20" i="11" s="1"/>
  <c r="R27" i="11" s="1"/>
  <c r="V48" i="11"/>
  <c r="V20" i="11" s="1"/>
  <c r="V27" i="11" s="1"/>
  <c r="Z48" i="11"/>
  <c r="Z20" i="11" s="1"/>
  <c r="Z27" i="11" s="1"/>
  <c r="AD48" i="11"/>
  <c r="AD20" i="11" s="1"/>
  <c r="AD27" i="11" s="1"/>
  <c r="AH48" i="11"/>
  <c r="AH20" i="11" s="1"/>
  <c r="AH27" i="11" s="1"/>
  <c r="AL48" i="11"/>
  <c r="AL20" i="11" s="1"/>
  <c r="AL27" i="11" s="1"/>
  <c r="BU48" i="11"/>
  <c r="BU20" i="11" s="1"/>
  <c r="BU27" i="11" s="1"/>
  <c r="M65" i="17"/>
  <c r="M64" i="17" s="1"/>
  <c r="M60" i="17" s="1"/>
  <c r="M20" i="17" s="1"/>
  <c r="M27" i="17" s="1"/>
  <c r="E78" i="18"/>
  <c r="F78" i="18" s="1"/>
  <c r="G78" i="18" s="1"/>
  <c r="N65" i="17"/>
  <c r="N64" i="17" s="1"/>
  <c r="N60" i="17" s="1"/>
  <c r="N20" i="17" s="1"/>
  <c r="N27" i="17" s="1"/>
  <c r="BB48" i="11"/>
  <c r="BB20" i="11" s="1"/>
  <c r="BB27" i="11" s="1"/>
  <c r="F81" i="11"/>
  <c r="F80" i="11" s="1"/>
  <c r="D396" i="18"/>
  <c r="L48" i="11"/>
  <c r="L20" i="11" s="1"/>
  <c r="L27" i="11" s="1"/>
  <c r="P48" i="11"/>
  <c r="P20" i="11" s="1"/>
  <c r="P27" i="11" s="1"/>
  <c r="X48" i="11"/>
  <c r="X20" i="11" s="1"/>
  <c r="X27" i="11" s="1"/>
  <c r="AB48" i="11"/>
  <c r="AB20" i="11" s="1"/>
  <c r="AB27" i="11" s="1"/>
  <c r="AF48" i="11"/>
  <c r="AF20" i="11" s="1"/>
  <c r="AF27" i="11" s="1"/>
  <c r="AJ48" i="11"/>
  <c r="AJ20" i="11" s="1"/>
  <c r="AJ27" i="11" s="1"/>
  <c r="BO48" i="11"/>
  <c r="BO20" i="11" s="1"/>
  <c r="BO27" i="11" s="1"/>
  <c r="BS48" i="11"/>
  <c r="BS20" i="11" s="1"/>
  <c r="BS27" i="11" s="1"/>
  <c r="G81" i="11"/>
  <c r="G80" i="11" s="1"/>
  <c r="K81" i="11"/>
  <c r="K80" i="11" s="1"/>
  <c r="I81" i="11"/>
  <c r="I80" i="11" s="1"/>
  <c r="J65" i="17"/>
  <c r="J64" i="17" s="1"/>
  <c r="J60" i="17" s="1"/>
  <c r="J20" i="17" s="1"/>
  <c r="J27" i="17" s="1"/>
  <c r="AX48" i="11"/>
  <c r="AX20" i="11" s="1"/>
  <c r="AX27" i="11" s="1"/>
  <c r="BF48" i="11"/>
  <c r="BF20" i="11" s="1"/>
  <c r="BF27" i="11" s="1"/>
  <c r="BJ48" i="11"/>
  <c r="BJ20" i="11" s="1"/>
  <c r="BJ27" i="11" s="1"/>
  <c r="J81" i="11"/>
  <c r="J80" i="11" s="1"/>
  <c r="K65" i="17"/>
  <c r="K64" i="17" s="1"/>
  <c r="K60" i="17" s="1"/>
  <c r="K20" i="17" s="1"/>
  <c r="K27" i="17" s="1"/>
  <c r="M48" i="11"/>
  <c r="M20" i="11" s="1"/>
  <c r="M27" i="11" s="1"/>
  <c r="Q48" i="11"/>
  <c r="Q20" i="11" s="1"/>
  <c r="Q27" i="11" s="1"/>
  <c r="U48" i="11"/>
  <c r="U20" i="11" s="1"/>
  <c r="U27" i="11" s="1"/>
  <c r="AC48" i="11"/>
  <c r="AC20" i="11" s="1"/>
  <c r="AC27" i="11" s="1"/>
  <c r="AG48" i="11"/>
  <c r="AG20" i="11" s="1"/>
  <c r="AG27" i="11" s="1"/>
  <c r="AK48" i="11"/>
  <c r="AK20" i="11" s="1"/>
  <c r="AK27" i="11" s="1"/>
  <c r="CA48" i="11"/>
  <c r="CA20" i="11" s="1"/>
  <c r="CA27" i="11" s="1"/>
  <c r="AP81" i="11"/>
  <c r="AP80" i="11" s="1"/>
  <c r="AY48" i="11"/>
  <c r="AY20" i="11" s="1"/>
  <c r="AY27" i="11" s="1"/>
  <c r="BC48" i="11"/>
  <c r="BC20" i="11" s="1"/>
  <c r="BC27" i="11" s="1"/>
  <c r="BG48" i="11"/>
  <c r="BG20" i="11" s="1"/>
  <c r="BG27" i="11" s="1"/>
  <c r="BK48" i="11"/>
  <c r="BK20" i="11" s="1"/>
  <c r="BK27" i="11" s="1"/>
  <c r="CC48" i="11"/>
  <c r="CC20" i="11" s="1"/>
  <c r="CC27" i="11" s="1"/>
  <c r="AQ81" i="11"/>
  <c r="AQ80" i="11" s="1"/>
  <c r="AV48" i="11"/>
  <c r="AV20" i="11" s="1"/>
  <c r="AV27" i="11" s="1"/>
  <c r="AZ48" i="11"/>
  <c r="AZ20" i="11" s="1"/>
  <c r="AZ27" i="11" s="1"/>
  <c r="BD48" i="11"/>
  <c r="BD20" i="11" s="1"/>
  <c r="BD27" i="11" s="1"/>
  <c r="BH48" i="11"/>
  <c r="BH20" i="11" s="1"/>
  <c r="BH27" i="11" s="1"/>
  <c r="BL48" i="11"/>
  <c r="BL20" i="11" s="1"/>
  <c r="BL27" i="11" s="1"/>
  <c r="BP48" i="11"/>
  <c r="BP20" i="11" s="1"/>
  <c r="BP27" i="11" s="1"/>
  <c r="BT48" i="11"/>
  <c r="BT20" i="11" s="1"/>
  <c r="BT27" i="11" s="1"/>
  <c r="AN81" i="11"/>
  <c r="AN80" i="11" s="1"/>
  <c r="AR81" i="11"/>
  <c r="AR80" i="11" s="1"/>
  <c r="AW48" i="11"/>
  <c r="AW20" i="11" s="1"/>
  <c r="AW27" i="11" s="1"/>
  <c r="BA48" i="11"/>
  <c r="BA20" i="11" s="1"/>
  <c r="BA27" i="11" s="1"/>
  <c r="BE48" i="11"/>
  <c r="BE20" i="11" s="1"/>
  <c r="BE27" i="11" s="1"/>
  <c r="BI48" i="11"/>
  <c r="BI20" i="11" s="1"/>
  <c r="BI27" i="11" s="1"/>
  <c r="BM48" i="11"/>
  <c r="BM20" i="11" s="1"/>
  <c r="BM27" i="11" s="1"/>
  <c r="BQ48" i="11"/>
  <c r="BQ20" i="11" s="1"/>
  <c r="BQ27" i="11" s="1"/>
  <c r="AS81" i="11"/>
  <c r="AS80" i="11" s="1"/>
  <c r="L65" i="17"/>
  <c r="L64" i="17" s="1"/>
  <c r="L60" i="17" s="1"/>
  <c r="L20" i="17" s="1"/>
  <c r="L27" i="17" s="1"/>
  <c r="E396" i="18"/>
  <c r="F234" i="18"/>
  <c r="G234" i="18" s="1"/>
  <c r="F278" i="18"/>
  <c r="G278" i="18" s="1"/>
  <c r="F92" i="18"/>
  <c r="G92" i="18" s="1"/>
  <c r="F411" i="18"/>
  <c r="G411" i="18" s="1"/>
  <c r="F238" i="18"/>
  <c r="G238" i="18" s="1"/>
  <c r="D240" i="18"/>
  <c r="D242" i="18" s="1"/>
  <c r="K63" i="11"/>
  <c r="K62" i="11" s="1"/>
  <c r="AR63" i="11"/>
  <c r="AR62" i="11" s="1"/>
  <c r="F283" i="18"/>
  <c r="G283" i="18" s="1"/>
  <c r="D300" i="18"/>
  <c r="F300" i="18" s="1"/>
  <c r="G300" i="18" s="1"/>
  <c r="AS63" i="11"/>
  <c r="AS62" i="11" s="1"/>
  <c r="F86" i="18"/>
  <c r="G86" i="18" s="1"/>
  <c r="F206" i="18"/>
  <c r="G206" i="18" s="1"/>
  <c r="D245" i="18"/>
  <c r="F243" i="18"/>
  <c r="G243" i="18" s="1"/>
  <c r="F397" i="18"/>
  <c r="G397" i="18" s="1"/>
  <c r="F50" i="18"/>
  <c r="G50" i="18" s="1"/>
  <c r="F73" i="18"/>
  <c r="G73" i="18" s="1"/>
  <c r="F35" i="18"/>
  <c r="G35" i="18" s="1"/>
  <c r="F84" i="18"/>
  <c r="G84" i="18" s="1"/>
  <c r="F308" i="18"/>
  <c r="H63" i="11"/>
  <c r="H62" i="11" s="1"/>
  <c r="H48" i="11" s="1"/>
  <c r="H20" i="11" s="1"/>
  <c r="BY63" i="11"/>
  <c r="BY62" i="11" s="1"/>
  <c r="AN63" i="11"/>
  <c r="AN62" i="11" s="1"/>
  <c r="G63" i="11"/>
  <c r="G62" i="11" s="1"/>
  <c r="BW63" i="11"/>
  <c r="BW62" i="11" s="1"/>
  <c r="BW48" i="11" s="1"/>
  <c r="BW20" i="11" s="1"/>
  <c r="AT63" i="11"/>
  <c r="AT62" i="11" s="1"/>
  <c r="AT48" i="11" s="1"/>
  <c r="AT20" i="11" s="1"/>
  <c r="BZ63" i="11"/>
  <c r="BZ62" i="11" s="1"/>
  <c r="BZ48" i="11" s="1"/>
  <c r="BZ20" i="11" s="1"/>
  <c r="E63" i="11"/>
  <c r="E62" i="11" s="1"/>
  <c r="E48" i="11" s="1"/>
  <c r="E20" i="11" s="1"/>
  <c r="AO63" i="11"/>
  <c r="AO62" i="11" s="1"/>
  <c r="AO48" i="11" s="1"/>
  <c r="AO20" i="11" s="1"/>
  <c r="BX63" i="11"/>
  <c r="BX62" i="11" s="1"/>
  <c r="BX48" i="11" s="1"/>
  <c r="BX20" i="11" s="1"/>
  <c r="CB63" i="11"/>
  <c r="CB62" i="11" s="1"/>
  <c r="CB48" i="11" s="1"/>
  <c r="CB20" i="11" s="1"/>
  <c r="F63" i="11"/>
  <c r="F62" i="11" s="1"/>
  <c r="J63" i="11"/>
  <c r="J62" i="11" s="1"/>
  <c r="AQ63" i="11"/>
  <c r="AQ62" i="11" s="1"/>
  <c r="AP63" i="11"/>
  <c r="AP62" i="11" s="1"/>
  <c r="I63" i="11"/>
  <c r="I62" i="11" s="1"/>
  <c r="D157" i="18"/>
  <c r="D162" i="18" s="1"/>
  <c r="D302" i="18"/>
  <c r="F381" i="18"/>
  <c r="G381" i="18" s="1"/>
  <c r="F347" i="18"/>
  <c r="G347" i="18" s="1"/>
  <c r="F20" i="18"/>
  <c r="G20" i="18" s="1"/>
  <c r="F70" i="18"/>
  <c r="G70" i="18" s="1"/>
  <c r="E240" i="18"/>
  <c r="F207" i="18"/>
  <c r="G207" i="18" s="1"/>
  <c r="E216" i="18"/>
  <c r="F216" i="18" s="1"/>
  <c r="G216" i="18" s="1"/>
  <c r="E231" i="18"/>
  <c r="F221" i="18"/>
  <c r="G221" i="18" s="1"/>
  <c r="E244" i="18"/>
  <c r="F244" i="18" s="1"/>
  <c r="G244" i="18" s="1"/>
  <c r="D231" i="18"/>
  <c r="F58" i="18"/>
  <c r="G58" i="18" s="1"/>
  <c r="F59" i="18"/>
  <c r="G59" i="18" s="1"/>
  <c r="F87" i="18"/>
  <c r="G87" i="18" s="1"/>
  <c r="F93" i="18"/>
  <c r="G93" i="18" s="1"/>
  <c r="F236" i="18"/>
  <c r="G236" i="18" s="1"/>
  <c r="F310" i="18"/>
  <c r="D372" i="18"/>
  <c r="F428" i="18"/>
  <c r="G428" i="18" s="1"/>
  <c r="F151" i="18"/>
  <c r="G151" i="18" s="1"/>
  <c r="F199" i="18"/>
  <c r="G199" i="18" s="1"/>
  <c r="F184" i="18"/>
  <c r="G184" i="18" s="1"/>
  <c r="F214" i="18"/>
  <c r="G214" i="18" s="1"/>
  <c r="F384" i="18"/>
  <c r="G384" i="18" s="1"/>
  <c r="D247" i="18" l="1"/>
  <c r="D249" i="18" s="1"/>
  <c r="D371" i="18"/>
  <c r="D370" i="18" s="1"/>
  <c r="AQ48" i="11"/>
  <c r="AQ20" i="11" s="1"/>
  <c r="AQ27" i="11" s="1"/>
  <c r="J48" i="11"/>
  <c r="J20" i="11" s="1"/>
  <c r="J27" i="11" s="1"/>
  <c r="I48" i="11"/>
  <c r="I20" i="11" s="1"/>
  <c r="I27" i="11" s="1"/>
  <c r="F48" i="11"/>
  <c r="F20" i="11" s="1"/>
  <c r="K48" i="11"/>
  <c r="K20" i="11" s="1"/>
  <c r="K27" i="11" s="1"/>
  <c r="F396" i="18"/>
  <c r="G396" i="18" s="1"/>
  <c r="E106" i="18"/>
  <c r="F136" i="18" s="1"/>
  <c r="G136" i="18" s="1"/>
  <c r="AN48" i="11"/>
  <c r="AN20" i="11" s="1"/>
  <c r="AN27" i="11" s="1"/>
  <c r="AP48" i="11"/>
  <c r="AP20" i="11" s="1"/>
  <c r="AP27" i="11" s="1"/>
  <c r="AS48" i="11"/>
  <c r="AS20" i="11" s="1"/>
  <c r="AS27" i="11" s="1"/>
  <c r="AR48" i="11"/>
  <c r="AR20" i="11" s="1"/>
  <c r="AR27" i="11" s="1"/>
  <c r="G48" i="11"/>
  <c r="G20" i="11" s="1"/>
  <c r="G27" i="11" s="1"/>
  <c r="F231" i="18"/>
  <c r="G231" i="18" s="1"/>
  <c r="BY48" i="11"/>
  <c r="BY20" i="11" s="1"/>
  <c r="BY27" i="11" s="1"/>
  <c r="AO27" i="11"/>
  <c r="F27" i="11"/>
  <c r="E27" i="11"/>
  <c r="AT27" i="11"/>
  <c r="CB27" i="11"/>
  <c r="BX27" i="11"/>
  <c r="BZ27" i="11"/>
  <c r="BW27" i="11"/>
  <c r="H27" i="11"/>
  <c r="F240" i="18"/>
  <c r="G240" i="18" s="1"/>
  <c r="E242" i="18"/>
  <c r="F242" i="18" s="1"/>
  <c r="G242" i="18" s="1"/>
  <c r="F373" i="18"/>
  <c r="G373" i="18" s="1"/>
  <c r="F395" i="18"/>
  <c r="G395" i="18" s="1"/>
  <c r="E245" i="18"/>
  <c r="F245" i="18" s="1"/>
  <c r="G245" i="18" s="1"/>
  <c r="L89" i="10"/>
  <c r="M89" i="10"/>
  <c r="N89" i="10"/>
  <c r="O89" i="10"/>
  <c r="P89" i="10"/>
  <c r="Q89" i="10"/>
  <c r="R89" i="10"/>
  <c r="S89" i="10"/>
  <c r="T89" i="10"/>
  <c r="U89" i="10"/>
  <c r="V89" i="10"/>
  <c r="W89" i="10"/>
  <c r="X89" i="10"/>
  <c r="Y89" i="10"/>
  <c r="Z89" i="10"/>
  <c r="AA89" i="10"/>
  <c r="AB89" i="10"/>
  <c r="AC89" i="10"/>
  <c r="AD89" i="10"/>
  <c r="AE89" i="10"/>
  <c r="AF89" i="10"/>
  <c r="AG89" i="10"/>
  <c r="AH89" i="10"/>
  <c r="AI89" i="10"/>
  <c r="AJ89" i="10"/>
  <c r="AK89" i="10"/>
  <c r="AL89" i="10"/>
  <c r="AM89" i="10"/>
  <c r="AU89" i="10"/>
  <c r="AV89" i="10"/>
  <c r="AW89" i="10"/>
  <c r="AX89" i="10"/>
  <c r="AY89" i="10"/>
  <c r="AZ89" i="10"/>
  <c r="BA89" i="10"/>
  <c r="BB89" i="10"/>
  <c r="BC89" i="10"/>
  <c r="BD89" i="10"/>
  <c r="BE89" i="10"/>
  <c r="BF89" i="10"/>
  <c r="BG89" i="10"/>
  <c r="BH89" i="10"/>
  <c r="BI89" i="10"/>
  <c r="BJ89" i="10"/>
  <c r="BK89" i="10"/>
  <c r="BL89" i="10"/>
  <c r="BM89" i="10"/>
  <c r="BN89" i="10"/>
  <c r="BO89" i="10"/>
  <c r="BP89" i="10"/>
  <c r="BQ89" i="10"/>
  <c r="BR89" i="10"/>
  <c r="BS89" i="10"/>
  <c r="BT89" i="10"/>
  <c r="BU89" i="10"/>
  <c r="BV89" i="10"/>
  <c r="BW89" i="10"/>
  <c r="BX89" i="10"/>
  <c r="D89" i="10"/>
  <c r="F82" i="9"/>
  <c r="R82" i="9" s="1"/>
  <c r="I68" i="9"/>
  <c r="H68" i="9"/>
  <c r="F68" i="9"/>
  <c r="I86" i="9"/>
  <c r="H86" i="9"/>
  <c r="W95" i="8"/>
  <c r="S95" i="8"/>
  <c r="Q95" i="8"/>
  <c r="W100" i="8"/>
  <c r="S100" i="8"/>
  <c r="Q100" i="8"/>
  <c r="I100" i="8"/>
  <c r="I95" i="8" s="1"/>
  <c r="D100" i="8"/>
  <c r="R112" i="7"/>
  <c r="H112" i="7"/>
  <c r="H107" i="7" s="1"/>
  <c r="G112" i="7"/>
  <c r="G107" i="7" s="1"/>
  <c r="F112" i="7"/>
  <c r="F107" i="7" s="1"/>
  <c r="D95" i="8" l="1"/>
  <c r="O100" i="8"/>
  <c r="R68" i="9"/>
  <c r="R67" i="9" s="1"/>
  <c r="R66" i="9" s="1"/>
  <c r="E157" i="18"/>
  <c r="F157" i="18" s="1"/>
  <c r="G157" i="18" s="1"/>
  <c r="F106" i="18"/>
  <c r="G106" i="18" s="1"/>
  <c r="S112" i="7"/>
  <c r="Q112" i="7"/>
  <c r="Q107" i="7" s="1"/>
  <c r="E372" i="18"/>
  <c r="E371" i="18" s="1"/>
  <c r="E370" i="18" s="1"/>
  <c r="T100" i="8"/>
  <c r="T95" i="8" s="1"/>
  <c r="N100" i="8"/>
  <c r="N95" i="8" s="1"/>
  <c r="O95" i="8" s="1"/>
  <c r="I85" i="9"/>
  <c r="I84" i="9" s="1"/>
  <c r="AH81" i="14"/>
  <c r="AH80" i="14" s="1"/>
  <c r="AH57" i="14" s="1"/>
  <c r="AH19" i="14" s="1"/>
  <c r="AH26" i="14" s="1"/>
  <c r="D26" i="14"/>
  <c r="J62" i="14"/>
  <c r="J61" i="14" s="1"/>
  <c r="J57" i="14" s="1"/>
  <c r="J19" i="14" s="1"/>
  <c r="J26" i="14" s="1"/>
  <c r="AY84" i="13"/>
  <c r="AY83" i="13" s="1"/>
  <c r="AY82" i="13" s="1"/>
  <c r="AT84" i="13"/>
  <c r="AT83" i="13" s="1"/>
  <c r="AT82" i="13" s="1"/>
  <c r="AO84" i="13"/>
  <c r="AO83" i="13" s="1"/>
  <c r="AO82" i="13" s="1"/>
  <c r="AY63" i="13"/>
  <c r="AT63" i="13"/>
  <c r="AO63" i="13"/>
  <c r="AJ63" i="13"/>
  <c r="K83" i="13"/>
  <c r="K82" i="13" s="1"/>
  <c r="L83" i="13"/>
  <c r="L82" i="13" s="1"/>
  <c r="M83" i="13"/>
  <c r="M82" i="13" s="1"/>
  <c r="N83" i="13"/>
  <c r="N82" i="13" s="1"/>
  <c r="P83" i="13"/>
  <c r="P82" i="13" s="1"/>
  <c r="Q83" i="13"/>
  <c r="Q82" i="13" s="1"/>
  <c r="R83" i="13"/>
  <c r="R82" i="13" s="1"/>
  <c r="S83" i="13"/>
  <c r="S82" i="13" s="1"/>
  <c r="U83" i="13"/>
  <c r="U82" i="13" s="1"/>
  <c r="V83" i="13"/>
  <c r="V82" i="13" s="1"/>
  <c r="W83" i="13"/>
  <c r="W82" i="13" s="1"/>
  <c r="X83" i="13"/>
  <c r="X82" i="13" s="1"/>
  <c r="Z83" i="13"/>
  <c r="Z82" i="13" s="1"/>
  <c r="AA83" i="13"/>
  <c r="AA82" i="13" s="1"/>
  <c r="AB83" i="13"/>
  <c r="AB82" i="13" s="1"/>
  <c r="AC83" i="13"/>
  <c r="AC82" i="13" s="1"/>
  <c r="AD83" i="13"/>
  <c r="AD82" i="13" s="1"/>
  <c r="AJ83" i="13"/>
  <c r="AJ82" i="13" s="1"/>
  <c r="AK83" i="13"/>
  <c r="AK82" i="13" s="1"/>
  <c r="AL83" i="13"/>
  <c r="AL82" i="13" s="1"/>
  <c r="AM83" i="13"/>
  <c r="AM82" i="13" s="1"/>
  <c r="AN83" i="13"/>
  <c r="AN82" i="13" s="1"/>
  <c r="AP83" i="13"/>
  <c r="AP82" i="13" s="1"/>
  <c r="AQ83" i="13"/>
  <c r="AQ82" i="13" s="1"/>
  <c r="AR83" i="13"/>
  <c r="AR82" i="13" s="1"/>
  <c r="AS83" i="13"/>
  <c r="AS82" i="13" s="1"/>
  <c r="AU83" i="13"/>
  <c r="AU82" i="13" s="1"/>
  <c r="AV83" i="13"/>
  <c r="AV82" i="13" s="1"/>
  <c r="AW83" i="13"/>
  <c r="AW82" i="13" s="1"/>
  <c r="AX83" i="13"/>
  <c r="AX82" i="13" s="1"/>
  <c r="AZ83" i="13"/>
  <c r="AZ82" i="13" s="1"/>
  <c r="BA83" i="13"/>
  <c r="BA82" i="13" s="1"/>
  <c r="BB83" i="13"/>
  <c r="BB82" i="13" s="1"/>
  <c r="BC83" i="13"/>
  <c r="BC82" i="13" s="1"/>
  <c r="K62" i="13"/>
  <c r="K61" i="13" s="1"/>
  <c r="L62" i="13"/>
  <c r="L61" i="13" s="1"/>
  <c r="M62" i="13"/>
  <c r="M61" i="13" s="1"/>
  <c r="N62" i="13"/>
  <c r="N61" i="13" s="1"/>
  <c r="P62" i="13"/>
  <c r="P61" i="13" s="1"/>
  <c r="Q62" i="13"/>
  <c r="Q61" i="13" s="1"/>
  <c r="R62" i="13"/>
  <c r="R61" i="13" s="1"/>
  <c r="S62" i="13"/>
  <c r="S61" i="13" s="1"/>
  <c r="U62" i="13"/>
  <c r="U61" i="13" s="1"/>
  <c r="V62" i="13"/>
  <c r="V61" i="13" s="1"/>
  <c r="W62" i="13"/>
  <c r="W61" i="13" s="1"/>
  <c r="X62" i="13"/>
  <c r="X61" i="13" s="1"/>
  <c r="Z62" i="13"/>
  <c r="Z61" i="13" s="1"/>
  <c r="AA62" i="13"/>
  <c r="AA61" i="13" s="1"/>
  <c r="AB62" i="13"/>
  <c r="AB61" i="13" s="1"/>
  <c r="AC62" i="13"/>
  <c r="AC61" i="13" s="1"/>
  <c r="AD62" i="13"/>
  <c r="AD61" i="13" s="1"/>
  <c r="AK62" i="13"/>
  <c r="AK61" i="13" s="1"/>
  <c r="AL62" i="13"/>
  <c r="AL61" i="13" s="1"/>
  <c r="AM62" i="13"/>
  <c r="AM61" i="13" s="1"/>
  <c r="AN62" i="13"/>
  <c r="AN61" i="13" s="1"/>
  <c r="AN48" i="13" s="1"/>
  <c r="AN20" i="13" s="1"/>
  <c r="AP62" i="13"/>
  <c r="AP61" i="13" s="1"/>
  <c r="AQ62" i="13"/>
  <c r="AQ61" i="13" s="1"/>
  <c r="AR62" i="13"/>
  <c r="AR61" i="13" s="1"/>
  <c r="AS62" i="13"/>
  <c r="AS61" i="13" s="1"/>
  <c r="AS48" i="13" s="1"/>
  <c r="AS20" i="13" s="1"/>
  <c r="AU62" i="13"/>
  <c r="AU61" i="13" s="1"/>
  <c r="AV62" i="13"/>
  <c r="AV61" i="13" s="1"/>
  <c r="AW62" i="13"/>
  <c r="AW61" i="13" s="1"/>
  <c r="AX62" i="13"/>
  <c r="AX61" i="13" s="1"/>
  <c r="AX48" i="13" s="1"/>
  <c r="AX20" i="13" s="1"/>
  <c r="AZ62" i="13"/>
  <c r="AZ61" i="13" s="1"/>
  <c r="BA62" i="13"/>
  <c r="BA61" i="13" s="1"/>
  <c r="BB62" i="13"/>
  <c r="BB61" i="13" s="1"/>
  <c r="BC62" i="13"/>
  <c r="BC61" i="13" s="1"/>
  <c r="BC48" i="13" s="1"/>
  <c r="BC20" i="13" s="1"/>
  <c r="AI84" i="13"/>
  <c r="AI83" i="13" s="1"/>
  <c r="AI82" i="13" s="1"/>
  <c r="AH84" i="13"/>
  <c r="AH83" i="13" s="1"/>
  <c r="AH82" i="13" s="1"/>
  <c r="AG84" i="13"/>
  <c r="AF84" i="13"/>
  <c r="AF83" i="13" s="1"/>
  <c r="AF82" i="13" s="1"/>
  <c r="AG63" i="13"/>
  <c r="AH63" i="13"/>
  <c r="AI63" i="13"/>
  <c r="AF63" i="13"/>
  <c r="I84" i="13"/>
  <c r="I83" i="13" s="1"/>
  <c r="I82" i="13" s="1"/>
  <c r="H84" i="13"/>
  <c r="H83" i="13" s="1"/>
  <c r="H82" i="13" s="1"/>
  <c r="G84" i="13"/>
  <c r="G83" i="13" s="1"/>
  <c r="G82" i="13" s="1"/>
  <c r="F84" i="13"/>
  <c r="F83" i="13" s="1"/>
  <c r="F82" i="13" s="1"/>
  <c r="J63" i="13"/>
  <c r="G63" i="13"/>
  <c r="H63" i="13"/>
  <c r="I63" i="13"/>
  <c r="F63" i="13"/>
  <c r="Y83" i="13"/>
  <c r="Y82" i="13" s="1"/>
  <c r="T84" i="13"/>
  <c r="T83" i="13"/>
  <c r="T82" i="13" s="1"/>
  <c r="O83" i="13"/>
  <c r="O82" i="13" s="1"/>
  <c r="J84" i="13"/>
  <c r="J83" i="13" s="1"/>
  <c r="J82" i="13" s="1"/>
  <c r="Y63" i="13"/>
  <c r="O63" i="13"/>
  <c r="T63" i="13"/>
  <c r="D83" i="13"/>
  <c r="D82" i="13" s="1"/>
  <c r="D62" i="13"/>
  <c r="D61" i="13" s="1"/>
  <c r="I81" i="8"/>
  <c r="I80" i="8" s="1"/>
  <c r="I79" i="8" s="1"/>
  <c r="D81" i="8"/>
  <c r="I62" i="8"/>
  <c r="D62" i="8"/>
  <c r="AE88" i="10"/>
  <c r="BX88" i="10"/>
  <c r="BW88" i="10"/>
  <c r="BV88" i="10"/>
  <c r="BU88" i="10"/>
  <c r="BT88" i="10"/>
  <c r="BS88" i="10"/>
  <c r="BR88" i="10"/>
  <c r="BQ88" i="10"/>
  <c r="BP88" i="10"/>
  <c r="BO88" i="10"/>
  <c r="BN88" i="10"/>
  <c r="BM88" i="10"/>
  <c r="BL88" i="10"/>
  <c r="BK88" i="10"/>
  <c r="BJ88" i="10"/>
  <c r="BI88" i="10"/>
  <c r="BH88" i="10"/>
  <c r="BG88" i="10"/>
  <c r="BF88" i="10"/>
  <c r="BE88" i="10"/>
  <c r="BD88" i="10"/>
  <c r="BC88" i="10"/>
  <c r="BB88" i="10"/>
  <c r="BA88" i="10"/>
  <c r="AZ88" i="10"/>
  <c r="AY88" i="10"/>
  <c r="AX88" i="10"/>
  <c r="AW88" i="10"/>
  <c r="AV88" i="10"/>
  <c r="AU88" i="10"/>
  <c r="AM88" i="10"/>
  <c r="AL88" i="10"/>
  <c r="AK88" i="10"/>
  <c r="AJ88" i="10"/>
  <c r="AI88" i="10"/>
  <c r="AH88" i="10"/>
  <c r="AG88" i="10"/>
  <c r="AF88" i="10"/>
  <c r="AD88" i="10"/>
  <c r="AC88" i="10"/>
  <c r="AB88" i="10"/>
  <c r="AA88" i="10"/>
  <c r="Z88" i="10"/>
  <c r="Y88" i="10"/>
  <c r="X88" i="10"/>
  <c r="W88" i="10"/>
  <c r="V88" i="10"/>
  <c r="U88" i="10"/>
  <c r="T88" i="10"/>
  <c r="S88" i="10"/>
  <c r="R88" i="10"/>
  <c r="Q88" i="10"/>
  <c r="P88" i="10"/>
  <c r="O88" i="10"/>
  <c r="N88" i="10"/>
  <c r="M88" i="10"/>
  <c r="L88" i="10"/>
  <c r="L66" i="10"/>
  <c r="L65" i="10" s="1"/>
  <c r="M66" i="10"/>
  <c r="M65" i="10" s="1"/>
  <c r="N66" i="10"/>
  <c r="N65" i="10" s="1"/>
  <c r="O66" i="10"/>
  <c r="O65" i="10" s="1"/>
  <c r="P66" i="10"/>
  <c r="P65" i="10" s="1"/>
  <c r="Q66" i="10"/>
  <c r="Q65" i="10" s="1"/>
  <c r="R66" i="10"/>
  <c r="R65" i="10" s="1"/>
  <c r="S66" i="10"/>
  <c r="S65" i="10" s="1"/>
  <c r="T66" i="10"/>
  <c r="T65" i="10" s="1"/>
  <c r="U66" i="10"/>
  <c r="U65" i="10" s="1"/>
  <c r="V66" i="10"/>
  <c r="V65" i="10" s="1"/>
  <c r="W66" i="10"/>
  <c r="W65" i="10" s="1"/>
  <c r="X66" i="10"/>
  <c r="X65" i="10" s="1"/>
  <c r="Y66" i="10"/>
  <c r="Y65" i="10" s="1"/>
  <c r="Z66" i="10"/>
  <c r="Z65" i="10" s="1"/>
  <c r="AA66" i="10"/>
  <c r="AA65" i="10" s="1"/>
  <c r="AB66" i="10"/>
  <c r="AB65" i="10" s="1"/>
  <c r="AC66" i="10"/>
  <c r="AC65" i="10" s="1"/>
  <c r="AD66" i="10"/>
  <c r="AD65" i="10" s="1"/>
  <c r="AE66" i="10"/>
  <c r="AE65" i="10" s="1"/>
  <c r="AE49" i="10" s="1"/>
  <c r="AE21" i="10" s="1"/>
  <c r="AF66" i="10"/>
  <c r="AF65" i="10" s="1"/>
  <c r="AF49" i="10" s="1"/>
  <c r="AF21" i="10" s="1"/>
  <c r="AG66" i="10"/>
  <c r="AG65" i="10" s="1"/>
  <c r="AH66" i="10"/>
  <c r="AI66" i="10"/>
  <c r="AI65" i="10" s="1"/>
  <c r="AJ66" i="10"/>
  <c r="AJ65" i="10" s="1"/>
  <c r="AJ49" i="10" s="1"/>
  <c r="AJ21" i="10" s="1"/>
  <c r="AK66" i="10"/>
  <c r="AK65" i="10" s="1"/>
  <c r="AL66" i="10"/>
  <c r="AL65" i="10" s="1"/>
  <c r="AL49" i="10" s="1"/>
  <c r="AL21" i="10" s="1"/>
  <c r="AM66" i="10"/>
  <c r="AM65" i="10" s="1"/>
  <c r="AU66" i="10"/>
  <c r="AU65" i="10" s="1"/>
  <c r="AV66" i="10"/>
  <c r="AV65" i="10" s="1"/>
  <c r="AW66" i="10"/>
  <c r="AW65" i="10" s="1"/>
  <c r="AX66" i="10"/>
  <c r="AX65" i="10" s="1"/>
  <c r="AX49" i="10" s="1"/>
  <c r="AX21" i="10" s="1"/>
  <c r="AY66" i="10"/>
  <c r="AY65" i="10" s="1"/>
  <c r="AZ66" i="10"/>
  <c r="AZ65" i="10" s="1"/>
  <c r="BA66" i="10"/>
  <c r="BA65" i="10" s="1"/>
  <c r="BB66" i="10"/>
  <c r="BB65" i="10" s="1"/>
  <c r="BB49" i="10" s="1"/>
  <c r="BB21" i="10" s="1"/>
  <c r="BC66" i="10"/>
  <c r="BC65" i="10" s="1"/>
  <c r="BD66" i="10"/>
  <c r="BD65" i="10" s="1"/>
  <c r="BE66" i="10"/>
  <c r="BE65" i="10" s="1"/>
  <c r="BF66" i="10"/>
  <c r="BF65" i="10" s="1"/>
  <c r="BF49" i="10" s="1"/>
  <c r="BF21" i="10" s="1"/>
  <c r="BG66" i="10"/>
  <c r="BG65" i="10" s="1"/>
  <c r="BH66" i="10"/>
  <c r="BH65" i="10" s="1"/>
  <c r="BI66" i="10"/>
  <c r="BI65" i="10" s="1"/>
  <c r="BJ66" i="10"/>
  <c r="BJ65" i="10" s="1"/>
  <c r="BJ49" i="10" s="1"/>
  <c r="BJ21" i="10" s="1"/>
  <c r="BK66" i="10"/>
  <c r="BK65" i="10" s="1"/>
  <c r="BL66" i="10"/>
  <c r="BL65" i="10" s="1"/>
  <c r="BM66" i="10"/>
  <c r="BM65" i="10" s="1"/>
  <c r="BN66" i="10"/>
  <c r="BN65" i="10" s="1"/>
  <c r="BN49" i="10" s="1"/>
  <c r="BN21" i="10" s="1"/>
  <c r="BO66" i="10"/>
  <c r="BO65" i="10" s="1"/>
  <c r="BP66" i="10"/>
  <c r="BP65" i="10" s="1"/>
  <c r="BQ66" i="10"/>
  <c r="BQ65" i="10" s="1"/>
  <c r="BR66" i="10"/>
  <c r="BR65" i="10" s="1"/>
  <c r="BR49" i="10" s="1"/>
  <c r="BR21" i="10" s="1"/>
  <c r="BS66" i="10"/>
  <c r="BS65" i="10" s="1"/>
  <c r="BT66" i="10"/>
  <c r="BT65" i="10" s="1"/>
  <c r="BU66" i="10"/>
  <c r="BU65" i="10" s="1"/>
  <c r="BV66" i="10"/>
  <c r="BV65" i="10" s="1"/>
  <c r="BV49" i="10" s="1"/>
  <c r="BV21" i="10" s="1"/>
  <c r="BW66" i="10"/>
  <c r="BW65" i="10" s="1"/>
  <c r="BW49" i="10" s="1"/>
  <c r="BW21" i="10" s="1"/>
  <c r="BX66" i="10"/>
  <c r="BX65" i="10" s="1"/>
  <c r="AN90" i="10"/>
  <c r="AN89" i="10" s="1"/>
  <c r="AN88" i="10" s="1"/>
  <c r="AO90" i="10"/>
  <c r="AP90" i="10"/>
  <c r="AP89" i="10" s="1"/>
  <c r="AP88" i="10" s="1"/>
  <c r="AQ90" i="10"/>
  <c r="AR90" i="10"/>
  <c r="AR89" i="10" s="1"/>
  <c r="AR88" i="10" s="1"/>
  <c r="AS90" i="10"/>
  <c r="AT90" i="10"/>
  <c r="AT89" i="10" s="1"/>
  <c r="AT88" i="10" s="1"/>
  <c r="E90" i="10"/>
  <c r="E89" i="10" s="1"/>
  <c r="E88" i="10" s="1"/>
  <c r="F90" i="10"/>
  <c r="G90" i="10"/>
  <c r="G89" i="10" s="1"/>
  <c r="G88" i="10" s="1"/>
  <c r="H90" i="10"/>
  <c r="I90" i="10"/>
  <c r="J90" i="10"/>
  <c r="K90" i="10"/>
  <c r="K89" i="10" s="1"/>
  <c r="K88" i="10" s="1"/>
  <c r="E67" i="10"/>
  <c r="H67" i="10"/>
  <c r="I67" i="10"/>
  <c r="J67" i="10"/>
  <c r="K67" i="10"/>
  <c r="G67" i="10"/>
  <c r="F67" i="10"/>
  <c r="E85" i="9"/>
  <c r="E84" i="9" s="1"/>
  <c r="G85" i="9"/>
  <c r="G84" i="9" s="1"/>
  <c r="H85" i="9"/>
  <c r="H84" i="9" s="1"/>
  <c r="J85" i="9"/>
  <c r="J84" i="9" s="1"/>
  <c r="K85" i="9"/>
  <c r="K84" i="9" s="1"/>
  <c r="L85" i="9"/>
  <c r="M85" i="9"/>
  <c r="M84" i="9" s="1"/>
  <c r="N85" i="9"/>
  <c r="N84" i="9" s="1"/>
  <c r="O85" i="9"/>
  <c r="O84" i="9" s="1"/>
  <c r="P85" i="9"/>
  <c r="Q85" i="9"/>
  <c r="Q84" i="9" s="1"/>
  <c r="S85" i="9"/>
  <c r="S84" i="9" s="1"/>
  <c r="D85" i="9"/>
  <c r="D84" i="9" s="1"/>
  <c r="E67" i="9"/>
  <c r="E66" i="9" s="1"/>
  <c r="G67" i="9"/>
  <c r="G66" i="9" s="1"/>
  <c r="H67" i="9"/>
  <c r="H66" i="9" s="1"/>
  <c r="J67" i="9"/>
  <c r="J66" i="9" s="1"/>
  <c r="K67" i="9"/>
  <c r="K66" i="9" s="1"/>
  <c r="L67" i="9"/>
  <c r="L66" i="9" s="1"/>
  <c r="M67" i="9"/>
  <c r="M66" i="9" s="1"/>
  <c r="N67" i="9"/>
  <c r="N66" i="9" s="1"/>
  <c r="O67" i="9"/>
  <c r="O66" i="9" s="1"/>
  <c r="P67" i="9"/>
  <c r="Q67" i="9"/>
  <c r="Q66" i="9" s="1"/>
  <c r="S67" i="9"/>
  <c r="S66" i="9" s="1"/>
  <c r="D67" i="9"/>
  <c r="D66" i="9" s="1"/>
  <c r="V80" i="8"/>
  <c r="V79" i="8" s="1"/>
  <c r="R80" i="8"/>
  <c r="R79" i="8" s="1"/>
  <c r="P80" i="8"/>
  <c r="P79" i="8" s="1"/>
  <c r="G80" i="8"/>
  <c r="G79" i="8" s="1"/>
  <c r="H80" i="8"/>
  <c r="H79" i="8" s="1"/>
  <c r="W79" i="8" s="1"/>
  <c r="J80" i="8"/>
  <c r="J79" i="8" s="1"/>
  <c r="K80" i="8"/>
  <c r="K79" i="8" s="1"/>
  <c r="L80" i="8"/>
  <c r="L79" i="8" s="1"/>
  <c r="M80" i="8"/>
  <c r="M79" i="8" s="1"/>
  <c r="E80" i="8"/>
  <c r="E79" i="8" s="1"/>
  <c r="F80" i="8"/>
  <c r="W62" i="8"/>
  <c r="W81" i="8"/>
  <c r="S62" i="8"/>
  <c r="S81" i="8"/>
  <c r="Q62" i="8"/>
  <c r="Q81" i="8"/>
  <c r="T85" i="9"/>
  <c r="T67" i="9"/>
  <c r="F86" i="9"/>
  <c r="E61" i="8"/>
  <c r="E60" i="8" s="1"/>
  <c r="F61" i="8"/>
  <c r="F60" i="8" s="1"/>
  <c r="G61" i="8"/>
  <c r="G60" i="8" s="1"/>
  <c r="H61" i="8"/>
  <c r="H60" i="8" s="1"/>
  <c r="J61" i="8"/>
  <c r="J60" i="8" s="1"/>
  <c r="K61" i="8"/>
  <c r="K60" i="8" s="1"/>
  <c r="L61" i="8"/>
  <c r="L60" i="8" s="1"/>
  <c r="M61" i="8"/>
  <c r="M60" i="8" s="1"/>
  <c r="P61" i="8"/>
  <c r="P60" i="8" s="1"/>
  <c r="R61" i="8"/>
  <c r="R60" i="8" s="1"/>
  <c r="V61" i="8"/>
  <c r="V60" i="8" s="1"/>
  <c r="E92" i="7"/>
  <c r="E91" i="7" s="1"/>
  <c r="I92" i="7"/>
  <c r="I91" i="7" s="1"/>
  <c r="J92" i="7"/>
  <c r="J91" i="7" s="1"/>
  <c r="K92" i="7"/>
  <c r="L92" i="7"/>
  <c r="M92" i="7"/>
  <c r="M91" i="7" s="1"/>
  <c r="N92" i="7"/>
  <c r="N91" i="7" s="1"/>
  <c r="O92" i="7"/>
  <c r="O91" i="7" s="1"/>
  <c r="P92" i="7"/>
  <c r="D92" i="7"/>
  <c r="D91" i="7" s="1"/>
  <c r="E70" i="7"/>
  <c r="E69" i="7" s="1"/>
  <c r="I70" i="7"/>
  <c r="I69" i="7" s="1"/>
  <c r="J70" i="7"/>
  <c r="K70" i="7"/>
  <c r="K69" i="7" s="1"/>
  <c r="L70" i="7"/>
  <c r="M70" i="7"/>
  <c r="M69" i="7" s="1"/>
  <c r="N70" i="7"/>
  <c r="N69" i="7" s="1"/>
  <c r="O70" i="7"/>
  <c r="O69" i="7" s="1"/>
  <c r="P70" i="7"/>
  <c r="D70" i="7"/>
  <c r="D69" i="7" s="1"/>
  <c r="G93" i="7"/>
  <c r="G92" i="7" s="1"/>
  <c r="G91" i="7" s="1"/>
  <c r="H93" i="7"/>
  <c r="H71" i="7"/>
  <c r="G71" i="7"/>
  <c r="F93" i="7"/>
  <c r="F92" i="7" s="1"/>
  <c r="F91" i="7" s="1"/>
  <c r="F71" i="7"/>
  <c r="D66" i="10"/>
  <c r="D65" i="10" s="1"/>
  <c r="AC49" i="10" l="1"/>
  <c r="AC21" i="10" s="1"/>
  <c r="AC28" i="10" s="1"/>
  <c r="Y49" i="10"/>
  <c r="Y21" i="10" s="1"/>
  <c r="U49" i="10"/>
  <c r="U21" i="10" s="1"/>
  <c r="U28" i="10" s="1"/>
  <c r="P84" i="9"/>
  <c r="K49" i="8"/>
  <c r="K21" i="8" s="1"/>
  <c r="K28" i="8" s="1"/>
  <c r="L69" i="7"/>
  <c r="Z48" i="13"/>
  <c r="Z20" i="13" s="1"/>
  <c r="Z27" i="13" s="1"/>
  <c r="U48" i="13"/>
  <c r="U20" i="13" s="1"/>
  <c r="U27" i="13" s="1"/>
  <c r="P48" i="13"/>
  <c r="P20" i="13" s="1"/>
  <c r="P27" i="13" s="1"/>
  <c r="K48" i="13"/>
  <c r="K20" i="13" s="1"/>
  <c r="K27" i="13" s="1"/>
  <c r="AB49" i="10"/>
  <c r="AB21" i="10" s="1"/>
  <c r="AB28" i="10" s="1"/>
  <c r="X49" i="10"/>
  <c r="X21" i="10" s="1"/>
  <c r="T49" i="10"/>
  <c r="T21" i="10" s="1"/>
  <c r="T28" i="10" s="1"/>
  <c r="P49" i="10"/>
  <c r="P21" i="10" s="1"/>
  <c r="P28" i="10" s="1"/>
  <c r="L49" i="10"/>
  <c r="L21" i="10" s="1"/>
  <c r="S47" i="9"/>
  <c r="S19" i="9" s="1"/>
  <c r="S26" i="9" s="1"/>
  <c r="G47" i="9"/>
  <c r="G19" i="9" s="1"/>
  <c r="G26" i="9" s="1"/>
  <c r="L91" i="7"/>
  <c r="AW48" i="13"/>
  <c r="AW20" i="13" s="1"/>
  <c r="AW27" i="13" s="1"/>
  <c r="AR48" i="13"/>
  <c r="AR20" i="13" s="1"/>
  <c r="AR27" i="13" s="1"/>
  <c r="AM48" i="13"/>
  <c r="AM20" i="13" s="1"/>
  <c r="AM27" i="13" s="1"/>
  <c r="AU48" i="13"/>
  <c r="AU20" i="13" s="1"/>
  <c r="AU27" i="13" s="1"/>
  <c r="AK48" i="13"/>
  <c r="AK20" i="13" s="1"/>
  <c r="AK27" i="13" s="1"/>
  <c r="Q48" i="13"/>
  <c r="Q20" i="13" s="1"/>
  <c r="Q27" i="13" s="1"/>
  <c r="AH65" i="10"/>
  <c r="O47" i="9"/>
  <c r="O19" i="9" s="1"/>
  <c r="O26" i="9" s="1"/>
  <c r="K47" i="9"/>
  <c r="K19" i="9" s="1"/>
  <c r="K26" i="9" s="1"/>
  <c r="E47" i="9"/>
  <c r="E19" i="9" s="1"/>
  <c r="E26" i="9" s="1"/>
  <c r="P66" i="9"/>
  <c r="P47" i="9" s="1"/>
  <c r="P19" i="9" s="1"/>
  <c r="P26" i="9" s="1"/>
  <c r="P49" i="8"/>
  <c r="P21" i="8" s="1"/>
  <c r="P28" i="8" s="1"/>
  <c r="J49" i="8"/>
  <c r="J21" i="8" s="1"/>
  <c r="J28" i="8" s="1"/>
  <c r="E49" i="8"/>
  <c r="E21" i="8" s="1"/>
  <c r="E28" i="8" s="1"/>
  <c r="Q61" i="8"/>
  <c r="R49" i="8"/>
  <c r="R21" i="8" s="1"/>
  <c r="R28" i="8" s="1"/>
  <c r="N62" i="8"/>
  <c r="O62" i="8" s="1"/>
  <c r="J69" i="7"/>
  <c r="P69" i="7"/>
  <c r="E162" i="18"/>
  <c r="BB48" i="13"/>
  <c r="BB20" i="13" s="1"/>
  <c r="BB27" i="13" s="1"/>
  <c r="AA48" i="13"/>
  <c r="AA20" i="13" s="1"/>
  <c r="AA27" i="13" s="1"/>
  <c r="AZ48" i="13"/>
  <c r="AZ20" i="13" s="1"/>
  <c r="AZ27" i="13" s="1"/>
  <c r="P91" i="7"/>
  <c r="AA49" i="10"/>
  <c r="AA21" i="10" s="1"/>
  <c r="AA28" i="10" s="1"/>
  <c r="S49" i="10"/>
  <c r="S21" i="10" s="1"/>
  <c r="S28" i="10" s="1"/>
  <c r="I47" i="7"/>
  <c r="I19" i="7" s="1"/>
  <c r="K91" i="7"/>
  <c r="K47" i="7" s="1"/>
  <c r="K19" i="7" s="1"/>
  <c r="K26" i="7" s="1"/>
  <c r="M49" i="8"/>
  <c r="M21" i="8" s="1"/>
  <c r="M28" i="8" s="1"/>
  <c r="H49" i="8"/>
  <c r="N47" i="9"/>
  <c r="N19" i="9" s="1"/>
  <c r="N26" i="9" s="1"/>
  <c r="J47" i="9"/>
  <c r="J19" i="9" s="1"/>
  <c r="AC48" i="13"/>
  <c r="AC20" i="13" s="1"/>
  <c r="AC27" i="13" s="1"/>
  <c r="X48" i="13"/>
  <c r="X20" i="13" s="1"/>
  <c r="X27" i="13" s="1"/>
  <c r="S48" i="13"/>
  <c r="S20" i="13" s="1"/>
  <c r="S27" i="13" s="1"/>
  <c r="N48" i="13"/>
  <c r="N20" i="13" s="1"/>
  <c r="N27" i="13" s="1"/>
  <c r="L84" i="9"/>
  <c r="W49" i="10"/>
  <c r="W21" i="10" s="1"/>
  <c r="W28" i="10" s="1"/>
  <c r="O49" i="10"/>
  <c r="O21" i="10" s="1"/>
  <c r="O28" i="10" s="1"/>
  <c r="V49" i="8"/>
  <c r="V21" i="8" s="1"/>
  <c r="V28" i="8" s="1"/>
  <c r="Q47" i="9"/>
  <c r="Q19" i="9" s="1"/>
  <c r="Q26" i="9" s="1"/>
  <c r="M47" i="9"/>
  <c r="M19" i="9" s="1"/>
  <c r="M26" i="9" s="1"/>
  <c r="BX49" i="10"/>
  <c r="BX21" i="10" s="1"/>
  <c r="BX28" i="10" s="1"/>
  <c r="BT49" i="10"/>
  <c r="BT21" i="10" s="1"/>
  <c r="BT28" i="10" s="1"/>
  <c r="BP49" i="10"/>
  <c r="BP21" i="10" s="1"/>
  <c r="BP28" i="10" s="1"/>
  <c r="BL49" i="10"/>
  <c r="BL21" i="10" s="1"/>
  <c r="BL28" i="10" s="1"/>
  <c r="BH49" i="10"/>
  <c r="BH21" i="10" s="1"/>
  <c r="BH28" i="10" s="1"/>
  <c r="BD49" i="10"/>
  <c r="BD21" i="10" s="1"/>
  <c r="BD28" i="10" s="1"/>
  <c r="AZ49" i="10"/>
  <c r="AZ21" i="10" s="1"/>
  <c r="AZ28" i="10" s="1"/>
  <c r="AV49" i="10"/>
  <c r="AV21" i="10" s="1"/>
  <c r="AV28" i="10" s="1"/>
  <c r="AK49" i="10"/>
  <c r="AK21" i="10" s="1"/>
  <c r="AK28" i="10" s="1"/>
  <c r="Q49" i="10"/>
  <c r="Q21" i="10" s="1"/>
  <c r="Q28" i="10" s="1"/>
  <c r="M49" i="10"/>
  <c r="M21" i="10" s="1"/>
  <c r="BA48" i="13"/>
  <c r="BA20" i="13" s="1"/>
  <c r="BA27" i="13" s="1"/>
  <c r="AV48" i="13"/>
  <c r="AV20" i="13" s="1"/>
  <c r="AV27" i="13" s="1"/>
  <c r="AQ48" i="13"/>
  <c r="AQ20" i="13" s="1"/>
  <c r="AQ27" i="13" s="1"/>
  <c r="AB48" i="13"/>
  <c r="AB20" i="13" s="1"/>
  <c r="AB27" i="13" s="1"/>
  <c r="W48" i="13"/>
  <c r="W20" i="13" s="1"/>
  <c r="W27" i="13" s="1"/>
  <c r="R48" i="13"/>
  <c r="R20" i="13" s="1"/>
  <c r="R27" i="13" s="1"/>
  <c r="T66" i="9"/>
  <c r="AL48" i="13"/>
  <c r="AL20" i="13" s="1"/>
  <c r="AL27" i="13" s="1"/>
  <c r="M48" i="13"/>
  <c r="M20" i="13" s="1"/>
  <c r="M27" i="13" s="1"/>
  <c r="L48" i="13"/>
  <c r="L20" i="13" s="1"/>
  <c r="L27" i="13" s="1"/>
  <c r="L49" i="8"/>
  <c r="L21" i="8" s="1"/>
  <c r="L28" i="8" s="1"/>
  <c r="AD48" i="13"/>
  <c r="AD20" i="13" s="1"/>
  <c r="AD27" i="13" s="1"/>
  <c r="D48" i="13"/>
  <c r="D20" i="13" s="1"/>
  <c r="D27" i="13" s="1"/>
  <c r="AP48" i="13"/>
  <c r="AP20" i="13" s="1"/>
  <c r="AP27" i="13" s="1"/>
  <c r="V48" i="13"/>
  <c r="V20" i="13" s="1"/>
  <c r="V27" i="13" s="1"/>
  <c r="G62" i="13"/>
  <c r="G61" i="13" s="1"/>
  <c r="G48" i="13" s="1"/>
  <c r="G20" i="13" s="1"/>
  <c r="G27" i="13" s="1"/>
  <c r="H47" i="9"/>
  <c r="H19" i="9" s="1"/>
  <c r="H26" i="9" s="1"/>
  <c r="G49" i="8"/>
  <c r="G21" i="8" s="1"/>
  <c r="G28" i="8" s="1"/>
  <c r="D47" i="7"/>
  <c r="D19" i="7" s="1"/>
  <c r="D26" i="7" s="1"/>
  <c r="O47" i="7"/>
  <c r="O19" i="7" s="1"/>
  <c r="O26" i="7" s="1"/>
  <c r="E47" i="7"/>
  <c r="E19" i="7" s="1"/>
  <c r="E26" i="7" s="1"/>
  <c r="L47" i="7"/>
  <c r="N47" i="7"/>
  <c r="N19" i="7" s="1"/>
  <c r="N26" i="7" s="1"/>
  <c r="M47" i="7"/>
  <c r="M19" i="7" s="1"/>
  <c r="M26" i="7" s="1"/>
  <c r="I62" i="13"/>
  <c r="I61" i="13" s="1"/>
  <c r="I48" i="13" s="1"/>
  <c r="I20" i="13" s="1"/>
  <c r="I27" i="13" s="1"/>
  <c r="AH62" i="13"/>
  <c r="AH61" i="13" s="1"/>
  <c r="AH48" i="13" s="1"/>
  <c r="AH20" i="13" s="1"/>
  <c r="AH27" i="13" s="1"/>
  <c r="F62" i="13"/>
  <c r="F61" i="13" s="1"/>
  <c r="AT62" i="13"/>
  <c r="AT61" i="13" s="1"/>
  <c r="AT48" i="13" s="1"/>
  <c r="AT20" i="13" s="1"/>
  <c r="AT27" i="13" s="1"/>
  <c r="T62" i="13"/>
  <c r="T61" i="13" s="1"/>
  <c r="AE63" i="13"/>
  <c r="AG62" i="13"/>
  <c r="AG61" i="13" s="1"/>
  <c r="AY62" i="13"/>
  <c r="AY61" i="13" s="1"/>
  <c r="AY48" i="13" s="1"/>
  <c r="AY20" i="13" s="1"/>
  <c r="AY27" i="13" s="1"/>
  <c r="AD49" i="10"/>
  <c r="AD21" i="10" s="1"/>
  <c r="AD28" i="10" s="1"/>
  <c r="Z49" i="10"/>
  <c r="Z21" i="10" s="1"/>
  <c r="Z28" i="10" s="1"/>
  <c r="V49" i="10"/>
  <c r="V21" i="10" s="1"/>
  <c r="V28" i="10" s="1"/>
  <c r="R49" i="10"/>
  <c r="R21" i="10" s="1"/>
  <c r="R28" i="10" s="1"/>
  <c r="N49" i="10"/>
  <c r="N21" i="10" s="1"/>
  <c r="N28" i="10" s="1"/>
  <c r="AG49" i="10"/>
  <c r="AG21" i="10" s="1"/>
  <c r="AG28" i="10" s="1"/>
  <c r="AH49" i="10"/>
  <c r="AH21" i="10" s="1"/>
  <c r="AH28" i="10" s="1"/>
  <c r="AI49" i="10"/>
  <c r="AI21" i="10" s="1"/>
  <c r="AI28" i="10" s="1"/>
  <c r="AM49" i="10"/>
  <c r="AM21" i="10" s="1"/>
  <c r="AM28" i="10" s="1"/>
  <c r="BS49" i="10"/>
  <c r="BS21" i="10" s="1"/>
  <c r="BS28" i="10" s="1"/>
  <c r="BO49" i="10"/>
  <c r="BO21" i="10" s="1"/>
  <c r="BO28" i="10" s="1"/>
  <c r="BK49" i="10"/>
  <c r="BK21" i="10" s="1"/>
  <c r="BK28" i="10" s="1"/>
  <c r="BG49" i="10"/>
  <c r="BG21" i="10" s="1"/>
  <c r="BG28" i="10" s="1"/>
  <c r="BC49" i="10"/>
  <c r="BC21" i="10" s="1"/>
  <c r="BC28" i="10" s="1"/>
  <c r="AY49" i="10"/>
  <c r="AY21" i="10" s="1"/>
  <c r="AY28" i="10" s="1"/>
  <c r="AU49" i="10"/>
  <c r="AU21" i="10" s="1"/>
  <c r="AU28" i="10" s="1"/>
  <c r="BU49" i="10"/>
  <c r="BU21" i="10" s="1"/>
  <c r="BU28" i="10" s="1"/>
  <c r="BQ49" i="10"/>
  <c r="BQ21" i="10" s="1"/>
  <c r="BQ28" i="10" s="1"/>
  <c r="BM49" i="10"/>
  <c r="BM21" i="10" s="1"/>
  <c r="BM28" i="10" s="1"/>
  <c r="BI49" i="10"/>
  <c r="BI21" i="10" s="1"/>
  <c r="BI28" i="10" s="1"/>
  <c r="BE49" i="10"/>
  <c r="BE21" i="10" s="1"/>
  <c r="BE28" i="10" s="1"/>
  <c r="BA49" i="10"/>
  <c r="BA21" i="10" s="1"/>
  <c r="BA28" i="10" s="1"/>
  <c r="AW49" i="10"/>
  <c r="AW21" i="10" s="1"/>
  <c r="AW28" i="10" s="1"/>
  <c r="L28" i="10"/>
  <c r="AF28" i="10"/>
  <c r="AJ28" i="10"/>
  <c r="BW28" i="10"/>
  <c r="AP66" i="10"/>
  <c r="AP65" i="10" s="1"/>
  <c r="R86" i="9"/>
  <c r="R85" i="9" s="1"/>
  <c r="R84" i="9" s="1"/>
  <c r="S61" i="8"/>
  <c r="S60" i="8" s="1"/>
  <c r="W80" i="8"/>
  <c r="I61" i="8"/>
  <c r="I60" i="8" s="1"/>
  <c r="R92" i="7"/>
  <c r="R91" i="7" s="1"/>
  <c r="Q71" i="7"/>
  <c r="D88" i="10"/>
  <c r="D49" i="10" s="1"/>
  <c r="D21" i="10" s="1"/>
  <c r="F89" i="10"/>
  <c r="F88" i="10" s="1"/>
  <c r="AQ66" i="10"/>
  <c r="AQ65" i="10" s="1"/>
  <c r="AI62" i="13"/>
  <c r="AI61" i="13" s="1"/>
  <c r="H89" i="10"/>
  <c r="H88" i="10" s="1"/>
  <c r="AQ89" i="10"/>
  <c r="AQ88" i="10" s="1"/>
  <c r="X28" i="10"/>
  <c r="O62" i="13"/>
  <c r="O61" i="13" s="1"/>
  <c r="K66" i="10"/>
  <c r="K65" i="10" s="1"/>
  <c r="T84" i="9"/>
  <c r="W61" i="8"/>
  <c r="AS89" i="10"/>
  <c r="AS88" i="10" s="1"/>
  <c r="Y28" i="10"/>
  <c r="AL28" i="10"/>
  <c r="AE28" i="10"/>
  <c r="N81" i="8"/>
  <c r="BC27" i="13"/>
  <c r="AX27" i="13"/>
  <c r="AS27" i="13"/>
  <c r="AN27" i="13"/>
  <c r="I89" i="10"/>
  <c r="I88" i="10" s="1"/>
  <c r="AO89" i="10"/>
  <c r="AO88" i="10" s="1"/>
  <c r="AS66" i="10"/>
  <c r="AS65" i="10" s="1"/>
  <c r="J89" i="10"/>
  <c r="J88" i="10" s="1"/>
  <c r="E66" i="10"/>
  <c r="E65" i="10" s="1"/>
  <c r="H66" i="10"/>
  <c r="H65" i="10" s="1"/>
  <c r="AT66" i="10"/>
  <c r="AT65" i="10" s="1"/>
  <c r="AX28" i="10"/>
  <c r="BB28" i="10"/>
  <c r="BF28" i="10"/>
  <c r="BJ28" i="10"/>
  <c r="BN28" i="10"/>
  <c r="BR28" i="10"/>
  <c r="BV28" i="10"/>
  <c r="AJ62" i="13"/>
  <c r="AJ61" i="13" s="1"/>
  <c r="E63" i="13"/>
  <c r="Y62" i="13"/>
  <c r="Y61" i="13" s="1"/>
  <c r="H62" i="13"/>
  <c r="H61" i="13" s="1"/>
  <c r="F372" i="18"/>
  <c r="G372" i="18" s="1"/>
  <c r="AN66" i="10"/>
  <c r="AN65" i="10" s="1"/>
  <c r="J66" i="10"/>
  <c r="J65" i="10" s="1"/>
  <c r="G66" i="10"/>
  <c r="G65" i="10" s="1"/>
  <c r="G49" i="10" s="1"/>
  <c r="G21" i="10" s="1"/>
  <c r="AR66" i="10"/>
  <c r="AR65" i="10" s="1"/>
  <c r="AR49" i="10" s="1"/>
  <c r="AR21" i="10" s="1"/>
  <c r="AO66" i="10"/>
  <c r="AO65" i="10" s="1"/>
  <c r="BY66" i="10"/>
  <c r="F66" i="10"/>
  <c r="F65" i="10" s="1"/>
  <c r="I66" i="10"/>
  <c r="I65" i="10" s="1"/>
  <c r="F85" i="9"/>
  <c r="F84" i="9" s="1"/>
  <c r="T62" i="8"/>
  <c r="U62" i="8" s="1"/>
  <c r="U100" i="8"/>
  <c r="U95" i="8"/>
  <c r="T81" i="8"/>
  <c r="T80" i="8" s="1"/>
  <c r="T79" i="8" s="1"/>
  <c r="U79" i="8" s="1"/>
  <c r="D80" i="8"/>
  <c r="D79" i="8" s="1"/>
  <c r="D61" i="8"/>
  <c r="D60" i="8" s="1"/>
  <c r="H70" i="7"/>
  <c r="H69" i="7" s="1"/>
  <c r="R70" i="7"/>
  <c r="G70" i="7"/>
  <c r="G69" i="7" s="1"/>
  <c r="G47" i="7" s="1"/>
  <c r="G19" i="7" s="1"/>
  <c r="AF62" i="13"/>
  <c r="AF61" i="13" s="1"/>
  <c r="AF48" i="13" s="1"/>
  <c r="AF20" i="13" s="1"/>
  <c r="F70" i="7"/>
  <c r="F69" i="7" s="1"/>
  <c r="F47" i="7" s="1"/>
  <c r="F19" i="7" s="1"/>
  <c r="AO62" i="13"/>
  <c r="AO61" i="13" s="1"/>
  <c r="AO48" i="13" s="1"/>
  <c r="AO20" i="13" s="1"/>
  <c r="AG83" i="13"/>
  <c r="AG82" i="13" s="1"/>
  <c r="AE84" i="13"/>
  <c r="AE83" i="13" s="1"/>
  <c r="AE82" i="13" s="1"/>
  <c r="W60" i="8"/>
  <c r="F79" i="8"/>
  <c r="F49" i="8" s="1"/>
  <c r="S80" i="8"/>
  <c r="S79" i="8" s="1"/>
  <c r="E84" i="13"/>
  <c r="E83" i="13" s="1"/>
  <c r="E82" i="13" s="1"/>
  <c r="F67" i="9"/>
  <c r="F66" i="9" s="1"/>
  <c r="H92" i="7"/>
  <c r="H91" i="7" s="1"/>
  <c r="Q93" i="7"/>
  <c r="Q92" i="7" s="1"/>
  <c r="Q91" i="7" s="1"/>
  <c r="Q80" i="8"/>
  <c r="Q79" i="8" s="1"/>
  <c r="Q60" i="8"/>
  <c r="J62" i="13"/>
  <c r="J61" i="13" s="1"/>
  <c r="J48" i="13" s="1"/>
  <c r="J20" i="13" s="1"/>
  <c r="I67" i="9"/>
  <c r="I66" i="9" s="1"/>
  <c r="I47" i="9" s="1"/>
  <c r="I19" i="9" s="1"/>
  <c r="J49" i="10" l="1"/>
  <c r="J21" i="10" s="1"/>
  <c r="J28" i="10" s="1"/>
  <c r="Q49" i="8"/>
  <c r="L19" i="7"/>
  <c r="J47" i="7"/>
  <c r="J19" i="7" s="1"/>
  <c r="AO49" i="10"/>
  <c r="AO21" i="10" s="1"/>
  <c r="AO28" i="10" s="1"/>
  <c r="P47" i="7"/>
  <c r="T47" i="9"/>
  <c r="S49" i="8"/>
  <c r="F21" i="8"/>
  <c r="F28" i="8" s="1"/>
  <c r="I49" i="10"/>
  <c r="I21" i="10" s="1"/>
  <c r="I28" i="10" s="1"/>
  <c r="H21" i="8"/>
  <c r="H28" i="8" s="1"/>
  <c r="W49" i="8"/>
  <c r="D49" i="8"/>
  <c r="D21" i="8" s="1"/>
  <c r="D28" i="8" s="1"/>
  <c r="AQ49" i="10"/>
  <c r="AQ21" i="10" s="1"/>
  <c r="AQ28" i="10" s="1"/>
  <c r="L47" i="9"/>
  <c r="L19" i="9" s="1"/>
  <c r="L26" i="9" s="1"/>
  <c r="BY65" i="10"/>
  <c r="R69" i="7"/>
  <c r="R47" i="7" s="1"/>
  <c r="AG48" i="13"/>
  <c r="AG20" i="13" s="1"/>
  <c r="AG27" i="13" s="1"/>
  <c r="N80" i="8"/>
  <c r="O81" i="8"/>
  <c r="O48" i="13"/>
  <c r="O20" i="13" s="1"/>
  <c r="O27" i="13" s="1"/>
  <c r="F48" i="13"/>
  <c r="F20" i="13" s="1"/>
  <c r="F27" i="13" s="1"/>
  <c r="AI48" i="13"/>
  <c r="AI20" i="13" s="1"/>
  <c r="AI27" i="13" s="1"/>
  <c r="T48" i="13"/>
  <c r="T20" i="13" s="1"/>
  <c r="T27" i="13" s="1"/>
  <c r="Y48" i="13"/>
  <c r="Y20" i="13" s="1"/>
  <c r="Y27" i="13" s="1"/>
  <c r="H47" i="7"/>
  <c r="H19" i="7" s="1"/>
  <c r="H26" i="7" s="1"/>
  <c r="AJ48" i="13"/>
  <c r="AJ20" i="13" s="1"/>
  <c r="AJ27" i="13" s="1"/>
  <c r="H48" i="13"/>
  <c r="H20" i="13" s="1"/>
  <c r="H27" i="13" s="1"/>
  <c r="I49" i="8"/>
  <c r="I21" i="8" s="1"/>
  <c r="I28" i="8" s="1"/>
  <c r="AE62" i="13"/>
  <c r="AE61" i="13" s="1"/>
  <c r="F49" i="10"/>
  <c r="F21" i="10" s="1"/>
  <c r="F28" i="10" s="1"/>
  <c r="H49" i="10"/>
  <c r="H21" i="10" s="1"/>
  <c r="H28" i="10" s="1"/>
  <c r="AS49" i="10"/>
  <c r="AS21" i="10" s="1"/>
  <c r="AS28" i="10" s="1"/>
  <c r="AP49" i="10"/>
  <c r="AP21" i="10" s="1"/>
  <c r="AP28" i="10" s="1"/>
  <c r="AT49" i="10"/>
  <c r="AT21" i="10" s="1"/>
  <c r="AT28" i="10" s="1"/>
  <c r="E49" i="10"/>
  <c r="E21" i="10" s="1"/>
  <c r="E28" i="10" s="1"/>
  <c r="AN49" i="10"/>
  <c r="AN21" i="10" s="1"/>
  <c r="AN28" i="10" s="1"/>
  <c r="K49" i="10"/>
  <c r="K21" i="10" s="1"/>
  <c r="K28" i="10" s="1"/>
  <c r="D28" i="10"/>
  <c r="U81" i="8"/>
  <c r="Q70" i="7"/>
  <c r="Q69" i="7" s="1"/>
  <c r="AO27" i="13"/>
  <c r="AF27" i="13"/>
  <c r="F26" i="7"/>
  <c r="Q21" i="8"/>
  <c r="Q28" i="8" s="1"/>
  <c r="BY89" i="10"/>
  <c r="G28" i="10"/>
  <c r="E62" i="13"/>
  <c r="E61" i="13" s="1"/>
  <c r="J27" i="13"/>
  <c r="F371" i="18"/>
  <c r="G371" i="18" s="1"/>
  <c r="F370" i="18"/>
  <c r="G370" i="18" s="1"/>
  <c r="AR28" i="10"/>
  <c r="I26" i="9"/>
  <c r="U80" i="8"/>
  <c r="G26" i="7"/>
  <c r="T61" i="8"/>
  <c r="M28" i="10"/>
  <c r="J26" i="9"/>
  <c r="N61" i="8"/>
  <c r="O61" i="8" s="1"/>
  <c r="I26" i="7"/>
  <c r="P19" i="7" l="1"/>
  <c r="L26" i="7"/>
  <c r="J26" i="7"/>
  <c r="BY88" i="10"/>
  <c r="T19" i="9"/>
  <c r="S21" i="8"/>
  <c r="S28" i="8" s="1"/>
  <c r="W21" i="8"/>
  <c r="W28" i="8" s="1"/>
  <c r="N79" i="8"/>
  <c r="O79" i="8" s="1"/>
  <c r="O80" i="8"/>
  <c r="AE48" i="13"/>
  <c r="AE20" i="13" s="1"/>
  <c r="AE27" i="13" s="1"/>
  <c r="E48" i="13"/>
  <c r="E20" i="13" s="1"/>
  <c r="E27" i="13" s="1"/>
  <c r="Q47" i="7"/>
  <c r="Q19" i="7" s="1"/>
  <c r="Q26" i="7" s="1"/>
  <c r="R19" i="7"/>
  <c r="T60" i="8"/>
  <c r="T49" i="8" s="1"/>
  <c r="U61" i="8"/>
  <c r="N60" i="8"/>
  <c r="P26" i="7" l="1"/>
  <c r="T26" i="9"/>
  <c r="BY49" i="10"/>
  <c r="R26" i="7"/>
  <c r="N49" i="8"/>
  <c r="O49" i="8" s="1"/>
  <c r="O60" i="8"/>
  <c r="T21" i="8"/>
  <c r="U49" i="8"/>
  <c r="U60" i="8"/>
  <c r="N21" i="8" l="1"/>
  <c r="O21" i="8" s="1"/>
  <c r="BY21" i="10"/>
  <c r="T28" i="8"/>
  <c r="U28" i="8" s="1"/>
  <c r="U21" i="8"/>
  <c r="D49" i="9"/>
  <c r="D48" i="9" s="1"/>
  <c r="D47" i="9" s="1"/>
  <c r="D19" i="9" s="1"/>
  <c r="D26" i="9" s="1"/>
  <c r="R50" i="9"/>
  <c r="F64" i="9"/>
  <c r="R64" i="9" s="1"/>
  <c r="N28" i="8" l="1"/>
  <c r="O28" i="8" s="1"/>
  <c r="BY28" i="10"/>
  <c r="F49" i="9"/>
  <c r="F48" i="9" s="1"/>
  <c r="F47" i="9" s="1"/>
  <c r="F19" i="9" s="1"/>
  <c r="F26" i="9" s="1"/>
  <c r="R49" i="9"/>
  <c r="R48" i="9" s="1"/>
  <c r="R47" i="9" s="1"/>
  <c r="R19" i="9" s="1"/>
  <c r="R26" i="9" s="1"/>
  <c r="E302" i="18"/>
  <c r="F302" i="18" s="1"/>
  <c r="E239" i="18"/>
  <c r="F239" i="18" s="1"/>
  <c r="G239" i="18" s="1"/>
  <c r="F164" i="18"/>
  <c r="G164" i="18" s="1"/>
  <c r="E181" i="18"/>
  <c r="F181" i="18" s="1"/>
  <c r="G181" i="18" s="1"/>
  <c r="E247" i="18" l="1"/>
  <c r="E249" i="18" l="1"/>
  <c r="F249" i="18" s="1"/>
  <c r="G249" i="18" s="1"/>
  <c r="F247" i="18"/>
  <c r="G247" i="18" s="1"/>
  <c r="F338" i="18"/>
  <c r="G338" i="18" s="1"/>
</calcChain>
</file>

<file path=xl/sharedStrings.xml><?xml version="1.0" encoding="utf-8"?>
<sst xmlns="http://schemas.openxmlformats.org/spreadsheetml/2006/main" count="21104" uniqueCount="989">
  <si>
    <t>План</t>
  </si>
  <si>
    <t>Общий объем финансирования,
в том числе за счет:</t>
  </si>
  <si>
    <t>федерального бюджета</t>
  </si>
  <si>
    <t>средств, полученных от оказания услуг, реализации товаров по регулируемым государством ценам (тарифам)</t>
  </si>
  <si>
    <t>иных источников финансирования</t>
  </si>
  <si>
    <t>Факт</t>
  </si>
  <si>
    <t>Общий фактический объем финансирования,
в том числе за счет:</t>
  </si>
  <si>
    <t>млн. рублей
(с НДС)</t>
  </si>
  <si>
    <t>%</t>
  </si>
  <si>
    <t>Причины отклонений</t>
  </si>
  <si>
    <t>ВСЕГО по инвестиционной программе, в том числе:</t>
  </si>
  <si>
    <t>к приказу Минэнерго России
от 25 апреля 2018 г. № 320</t>
  </si>
  <si>
    <t xml:space="preserve">Отчет о реализации инвестиционной программы </t>
  </si>
  <si>
    <t>полное наименование субъекта электроэнергетики</t>
  </si>
  <si>
    <t xml:space="preserve">Год раскрытия информации: </t>
  </si>
  <si>
    <t xml:space="preserve"> год</t>
  </si>
  <si>
    <t xml:space="preserve">Утвержденные плановые значения показателей приведены в соответствии с </t>
  </si>
  <si>
    <t>реквизиты решения органа исполнительной власти, утвердившего инвестиционную программу</t>
  </si>
  <si>
    <t>Идентификатор инвестиционного проекта</t>
  </si>
  <si>
    <t>бюджетов субъектов Российской Федерации и муниципальных образований</t>
  </si>
  <si>
    <t>в базисном уровне цен</t>
  </si>
  <si>
    <t>в прогнозных ценах соответствующих лет</t>
  </si>
  <si>
    <t>Наименование инвестиционного проекта (группы инвестиционных проектов)</t>
  </si>
  <si>
    <t>Номер группы инвести-ционных проектов</t>
  </si>
  <si>
    <t>млн. рублей
(без НДС)</t>
  </si>
  <si>
    <t>Другое</t>
  </si>
  <si>
    <t>МВт</t>
  </si>
  <si>
    <t>км ЛЭП</t>
  </si>
  <si>
    <t>Мвар</t>
  </si>
  <si>
    <t>МВ×А</t>
  </si>
  <si>
    <t>основные средства</t>
  </si>
  <si>
    <t>нематериальные активы</t>
  </si>
  <si>
    <t>IV квартал</t>
  </si>
  <si>
    <t>III квартал</t>
  </si>
  <si>
    <t>II квартал</t>
  </si>
  <si>
    <t>I квартал</t>
  </si>
  <si>
    <t>Всего</t>
  </si>
  <si>
    <t>Отклонение от плана финансирования по итогам отчетного периода</t>
  </si>
  <si>
    <t>Остаток финансирования капитальных вложений на конец отчетного периода в прогнозных ценах соответствующих лет, млн. рублей
(с НДС)</t>
  </si>
  <si>
    <t>Оценка полной стоимости инвестиционного проекта в прогнозных ценах соответствующих лет, млн. рублей
(с НДС)</t>
  </si>
  <si>
    <t>Форма 10. Отчет об исполнении плана финансирования капитальных вложений по инвестиционным проектам инвестиционной программы (квартальный)</t>
  </si>
  <si>
    <t>Приложение № 10</t>
  </si>
  <si>
    <t>иных источников
финансирования</t>
  </si>
  <si>
    <t>Финансирование капитальных вложений, млн. рублей (с НДС)</t>
  </si>
  <si>
    <t>Форма 11. Отчет об исполнении плана финансирования капитальных вложений по источникам финансирования инвестиционных проектов инвестиционной программы (квартальный)</t>
  </si>
  <si>
    <t>Приложение № 11</t>
  </si>
  <si>
    <t>Отклонение от плана освоения по итогам отчетного периода</t>
  </si>
  <si>
    <t>Остаток освоения капитальных вложений на конец отчетного периода, млн. рублей
(без НДС)</t>
  </si>
  <si>
    <t>Полная сметная стоимость инвестиционного проекта в соответствии с утвержденной проектной документацией в базисном уровне цен, млн. рублей
(без НДС)</t>
  </si>
  <si>
    <t>Форма 12. Отчет об исполнении плана освоения капитальных вложений по инвестиционным проектам инвестиционной программы (квартальный)</t>
  </si>
  <si>
    <t>Приложение № 12</t>
  </si>
  <si>
    <t>6.4.7</t>
  </si>
  <si>
    <t>6.4.6</t>
  </si>
  <si>
    <t>6.4.5</t>
  </si>
  <si>
    <t>6.4.4</t>
  </si>
  <si>
    <t>6.4.3</t>
  </si>
  <si>
    <t>6.4.2</t>
  </si>
  <si>
    <t>6.4.1</t>
  </si>
  <si>
    <t>6.3.7</t>
  </si>
  <si>
    <t>6.3.6</t>
  </si>
  <si>
    <t>6.3.5</t>
  </si>
  <si>
    <t>6.3.4</t>
  </si>
  <si>
    <t>6.3.3</t>
  </si>
  <si>
    <t>6.3.2</t>
  </si>
  <si>
    <t>6.3.1</t>
  </si>
  <si>
    <t>6.2.7</t>
  </si>
  <si>
    <t>6.2.6</t>
  </si>
  <si>
    <t>6.2.5</t>
  </si>
  <si>
    <t>6.2.4</t>
  </si>
  <si>
    <t>6.2.3</t>
  </si>
  <si>
    <t>6.2.2</t>
  </si>
  <si>
    <t>6.2.1</t>
  </si>
  <si>
    <t>6.1.7</t>
  </si>
  <si>
    <t>6.1.6</t>
  </si>
  <si>
    <t>6.1.5</t>
  </si>
  <si>
    <t>6.1.4</t>
  </si>
  <si>
    <t>6.1.3</t>
  </si>
  <si>
    <t>6.1.2</t>
  </si>
  <si>
    <t>6.1.1</t>
  </si>
  <si>
    <t>6.7</t>
  </si>
  <si>
    <t>6.6</t>
  </si>
  <si>
    <t>6.5</t>
  </si>
  <si>
    <t>6.4</t>
  </si>
  <si>
    <t>6.3</t>
  </si>
  <si>
    <t>6.2</t>
  </si>
  <si>
    <t>6.1</t>
  </si>
  <si>
    <t>5.4.7</t>
  </si>
  <si>
    <t>5.4.6</t>
  </si>
  <si>
    <t>5.4.5</t>
  </si>
  <si>
    <t>5.4.4</t>
  </si>
  <si>
    <t>5.4.3</t>
  </si>
  <si>
    <t>5.4.2</t>
  </si>
  <si>
    <t>5.4.1</t>
  </si>
  <si>
    <t>5.3.7</t>
  </si>
  <si>
    <t>5.3.6</t>
  </si>
  <si>
    <t>5.3.5</t>
  </si>
  <si>
    <t>5.3.4</t>
  </si>
  <si>
    <t>5.3.3</t>
  </si>
  <si>
    <t>5.3.2</t>
  </si>
  <si>
    <t>5.3.1</t>
  </si>
  <si>
    <t>5.2.7</t>
  </si>
  <si>
    <t>5.2.6</t>
  </si>
  <si>
    <t>5.2.5</t>
  </si>
  <si>
    <t>5.2.4</t>
  </si>
  <si>
    <t>5.2.3</t>
  </si>
  <si>
    <t>5.2.2</t>
  </si>
  <si>
    <t>5.2.1</t>
  </si>
  <si>
    <t>5.1.7</t>
  </si>
  <si>
    <t>5.1.6</t>
  </si>
  <si>
    <t>5.1.5</t>
  </si>
  <si>
    <t>5.1.4</t>
  </si>
  <si>
    <t>5.1.3</t>
  </si>
  <si>
    <t>5.1.2</t>
  </si>
  <si>
    <t>5.1.1</t>
  </si>
  <si>
    <t>5.7</t>
  </si>
  <si>
    <t>5.6</t>
  </si>
  <si>
    <t>5.5</t>
  </si>
  <si>
    <t>5.4</t>
  </si>
  <si>
    <t>5.3</t>
  </si>
  <si>
    <t>5.2</t>
  </si>
  <si>
    <t>5.1</t>
  </si>
  <si>
    <t>Отклонение от плана ввода основных средств по итогам отчетного периода</t>
  </si>
  <si>
    <t>Принятие основных средств и нематериальных</t>
  </si>
  <si>
    <t>Первоначальная стоимость принимаемых к учету основных средств и нематериальных активов, млн. рублей
(без НДС)</t>
  </si>
  <si>
    <t>Форма 13. Отчет об исполнении плана ввода основных средств по инвестиционным проектам инвестиционной программы (квартальный)</t>
  </si>
  <si>
    <t>Приложение № 13</t>
  </si>
  <si>
    <t>7.7</t>
  </si>
  <si>
    <t>7.6</t>
  </si>
  <si>
    <t>7.5</t>
  </si>
  <si>
    <t>7.4</t>
  </si>
  <si>
    <t>7.3</t>
  </si>
  <si>
    <t>7.2</t>
  </si>
  <si>
    <t>7.1</t>
  </si>
  <si>
    <t>км КЛ</t>
  </si>
  <si>
    <t>км ВЛ 2-цеп</t>
  </si>
  <si>
    <t>км ВЛ 1-цеп</t>
  </si>
  <si>
    <t>Отклонения от плановых показателей по итогам отчетного периода</t>
  </si>
  <si>
    <t>Ввод объектов инвестиционной</t>
  </si>
  <si>
    <t>Наименование присоединяемого объекта генерации, который будет осуществлять поставки электроэнергии и мощности в соответствии с договором о предоставлении
мощности *</t>
  </si>
  <si>
    <t>Форма 15. Отчет об исполнении плана ввода объектов инвестиционной деятельности (мощностей) в эксплуатацию (квартальный)</t>
  </si>
  <si>
    <t>Приложение № 15</t>
  </si>
  <si>
    <t>Наименование объекта, выводимого из эксплуатации</t>
  </si>
  <si>
    <t xml:space="preserve">Отчет об исполнении инвестиционной программы </t>
  </si>
  <si>
    <t>Форма 16. Отчет об исполнении плана вывода объектов инвестиционной деятельности (мощностей) из эксплуатации (квартальный)</t>
  </si>
  <si>
    <t>Приложение № 16</t>
  </si>
  <si>
    <t>7.4.5</t>
  </si>
  <si>
    <t>7.4.4</t>
  </si>
  <si>
    <t>7.4.3</t>
  </si>
  <si>
    <t>7.4.2</t>
  </si>
  <si>
    <t>7.4.1</t>
  </si>
  <si>
    <t>7.3.5</t>
  </si>
  <si>
    <t>7.3.4</t>
  </si>
  <si>
    <t>7.3.3</t>
  </si>
  <si>
    <t>7.3.2</t>
  </si>
  <si>
    <t>7.3.1</t>
  </si>
  <si>
    <t>7.2.5</t>
  </si>
  <si>
    <t>7.2.4</t>
  </si>
  <si>
    <t>7.2.3</t>
  </si>
  <si>
    <t>7.2.2</t>
  </si>
  <si>
    <t>7.2.1</t>
  </si>
  <si>
    <t>7.1.5</t>
  </si>
  <si>
    <t>7.1.4</t>
  </si>
  <si>
    <t>7.1.3</t>
  </si>
  <si>
    <t>7.1.2</t>
  </si>
  <si>
    <t>7.1.1</t>
  </si>
  <si>
    <t>прочие затраты</t>
  </si>
  <si>
    <t>оборудование и материалы</t>
  </si>
  <si>
    <t>строительные работы, реконструкция, монтаж оборудования</t>
  </si>
  <si>
    <t>проектно-изыскательские работы</t>
  </si>
  <si>
    <t>Всего, в том числе:</t>
  </si>
  <si>
    <t>Форма 17. Отчет об исполнении основных этапов работ по инвестиционным проектам инвестиционной программы (квартальный)</t>
  </si>
  <si>
    <t>Приложение № 17</t>
  </si>
  <si>
    <t>10. …</t>
  </si>
  <si>
    <t>10.4</t>
  </si>
  <si>
    <t>10.3</t>
  </si>
  <si>
    <t>10.2</t>
  </si>
  <si>
    <t>10.1</t>
  </si>
  <si>
    <t>9. …</t>
  </si>
  <si>
    <t>9.4</t>
  </si>
  <si>
    <t>9.3</t>
  </si>
  <si>
    <t>9.2</t>
  </si>
  <si>
    <t>9.1</t>
  </si>
  <si>
    <t>8. …</t>
  </si>
  <si>
    <t>8.4</t>
  </si>
  <si>
    <t>8.3</t>
  </si>
  <si>
    <t>8.2</t>
  </si>
  <si>
    <t>8.1</t>
  </si>
  <si>
    <t>7. …</t>
  </si>
  <si>
    <t>6. …</t>
  </si>
  <si>
    <t>5. …</t>
  </si>
  <si>
    <t>4. …</t>
  </si>
  <si>
    <t>4.4</t>
  </si>
  <si>
    <t>4.3</t>
  </si>
  <si>
    <t>4.2</t>
  </si>
  <si>
    <t>4.1</t>
  </si>
  <si>
    <t>…</t>
  </si>
  <si>
    <t>Наименование количественного показателя, соответствующего цели</t>
  </si>
  <si>
    <t>Инвестиции, связанные с деятельностью,
не относящейся к сфере электроэнергетики</t>
  </si>
  <si>
    <t>Обеспечение текущей деятельности в сфере
электроэнергетики, в том числе развитие
информационной инфраструктуры,
хозяйственное обеспечение деятельности</t>
  </si>
  <si>
    <t>Выполнение требований законодательства
Российской Федерации, предписаний органов
исполнительной власти, регламентов рынков
электрической энергии</t>
  </si>
  <si>
    <t>Повышение качества оказываемых услуг в сфере электроэнергетики</t>
  </si>
  <si>
    <t>Повышение надежности оказываемых услуг
в сфере электроэнергетики</t>
  </si>
  <si>
    <t>Замещение (обновление) электрической
сети/повышение экономической эффективности
(мероприятия, направленные на снижение
эксплуатационных затрат) оказания услуг в сфере
электроэнергетики</t>
  </si>
  <si>
    <t>Развитие электрической сети/усиление
существующей электрической сети, связанное
с подключением новых потребителей</t>
  </si>
  <si>
    <t>Цели реализации инвестиционных проектов и плановые (фактические) значения количественных показателей, характеризующие достижение таких целей по итогам отчетного периода</t>
  </si>
  <si>
    <t>Форма 18. Отчет о фактических значениях количественных показателей по инвестиционным проектам инвестиционной программы (квартальный)</t>
  </si>
  <si>
    <t>Приложение № 18</t>
  </si>
  <si>
    <t>факт на конец отчетного периода</t>
  </si>
  <si>
    <t>Фактическое снижение потерь, кВт×ч/год</t>
  </si>
  <si>
    <t>Фактическое расширение пропускной способности, кВт</t>
  </si>
  <si>
    <t>Фактический резерв мощности для присоединения потребителей, кВт</t>
  </si>
  <si>
    <t>Установленная мощность центра питания, МВА</t>
  </si>
  <si>
    <t>Место расположения центра питания:
субъект Российской Федерации, район, ближайший населенный пункт</t>
  </si>
  <si>
    <t>Наименование центра питания</t>
  </si>
  <si>
    <t>Форма 19. Отчет о достигнутых результатах в части, касающейся расширения пропускной способности, снижения потерь в сетях и увеличения резерва для присоединения потребителей
отдельно по каждому центру питания напряжением 35 кВ и выше (квартальный)</t>
  </si>
  <si>
    <t>Приложение № 19</t>
  </si>
  <si>
    <t>Примечание:</t>
  </si>
  <si>
    <t>на инвестиционные операции</t>
  </si>
  <si>
    <t>на текущую деятельность</t>
  </si>
  <si>
    <t>Погашение кредитов и займов всего всего, в том числе:</t>
  </si>
  <si>
    <t>Платежи по финансовым операциям всего, в том числе:</t>
  </si>
  <si>
    <t>XV</t>
  </si>
  <si>
    <t>Прочие поступления по финансовым операциям</t>
  </si>
  <si>
    <t>14.7</t>
  </si>
  <si>
    <t>Поступления за счет средств инвесторов</t>
  </si>
  <si>
    <t>14.6</t>
  </si>
  <si>
    <t>Поступления от займов организаций</t>
  </si>
  <si>
    <t>14.5</t>
  </si>
  <si>
    <t>вексели</t>
  </si>
  <si>
    <t>14.4.2</t>
  </si>
  <si>
    <t>облигационные займы</t>
  </si>
  <si>
    <t>14.4.1</t>
  </si>
  <si>
    <t>Поступления от реализации финансовых инструментов всего, в том числе:</t>
  </si>
  <si>
    <t>14.4</t>
  </si>
  <si>
    <t>14.3</t>
  </si>
  <si>
    <t>на рефинансирование кредитов и займов</t>
  </si>
  <si>
    <t>14.2.3</t>
  </si>
  <si>
    <t>14.2.2</t>
  </si>
  <si>
    <t>14.2.1</t>
  </si>
  <si>
    <t>14.2</t>
  </si>
  <si>
    <t>Процентные поступления</t>
  </si>
  <si>
    <t>14.1</t>
  </si>
  <si>
    <t>Поступления от финансовых операций всего, в том числе:</t>
  </si>
  <si>
    <t>XIV</t>
  </si>
  <si>
    <t>проценты по долговым обязательствам, включаемым в стоимость инвестиционного актива</t>
  </si>
  <si>
    <t>13.4.1</t>
  </si>
  <si>
    <t>-</t>
  </si>
  <si>
    <t>Иные сведения:</t>
  </si>
  <si>
    <t>13.4</t>
  </si>
  <si>
    <t>Прочие платежи по инвестиционным операциям всего, в том числе:</t>
  </si>
  <si>
    <t>13.3</t>
  </si>
  <si>
    <t>Приобретение нематериальных активов</t>
  </si>
  <si>
    <t>13.2</t>
  </si>
  <si>
    <t>прочие выплаты, связанные с инвестициями в основной капитал</t>
  </si>
  <si>
    <t>13.1.6</t>
  </si>
  <si>
    <t>проведение научно-исследовательских и опытно-конструкторских разработок</t>
  </si>
  <si>
    <t>13.1.5</t>
  </si>
  <si>
    <t>приобретение объектов основных средств, земельных участков</t>
  </si>
  <si>
    <t>13.1.4</t>
  </si>
  <si>
    <t>проектно-изыскательные работы для объектов нового строительства будущих лет</t>
  </si>
  <si>
    <t>13.1.3</t>
  </si>
  <si>
    <t>новое строительство и расширение</t>
  </si>
  <si>
    <t>13.1.2</t>
  </si>
  <si>
    <t>техническое перевооружение и реконструкция</t>
  </si>
  <si>
    <t>13.1.1</t>
  </si>
  <si>
    <t>Инвестиции в основной капитал всего, в том числе:</t>
  </si>
  <si>
    <t>13.1</t>
  </si>
  <si>
    <t>Платежи по инвестиционным операциям всего, в том числе:</t>
  </si>
  <si>
    <t>XIII</t>
  </si>
  <si>
    <t>Прочие поступления по инвестиционным операциям</t>
  </si>
  <si>
    <t>12.3</t>
  </si>
  <si>
    <t>средства консолидированного бюджета субъекта Российской Федерации</t>
  </si>
  <si>
    <t>12.2.1.2</t>
  </si>
  <si>
    <t>средства федерального бюджета</t>
  </si>
  <si>
    <t>12.2.1.1</t>
  </si>
  <si>
    <t>по использованию средств бюджетов бюджетной системы Российской Федерации всего, в том числе:</t>
  </si>
  <si>
    <t>12.2.1</t>
  </si>
  <si>
    <t>12.2</t>
  </si>
  <si>
    <t>Поступления от реализации имущества и имущественных прав</t>
  </si>
  <si>
    <t>12.1</t>
  </si>
  <si>
    <t>Поступления от инвестиционных операций всего, в том числе:</t>
  </si>
  <si>
    <t>XII</t>
  </si>
  <si>
    <t>Прочие платежи по текущей деятельности</t>
  </si>
  <si>
    <t>11.13</t>
  </si>
  <si>
    <t>Проценты по долговым обязательствам (за исключением процентов по долговым обязательствам, включаемым в стоимость инвестиционного актива)</t>
  </si>
  <si>
    <t>11.12</t>
  </si>
  <si>
    <t>Арендная плата и лизинговые платежи</t>
  </si>
  <si>
    <t>11.11</t>
  </si>
  <si>
    <t>Оплата прочих услуг производственного характера</t>
  </si>
  <si>
    <t>11.10</t>
  </si>
  <si>
    <t>Оплата сырья, материалов, запасных частей, инструментов</t>
  </si>
  <si>
    <t>11.9</t>
  </si>
  <si>
    <t>налог на прибыль</t>
  </si>
  <si>
    <t>11.8.1</t>
  </si>
  <si>
    <t>Оплата налогов и сборов всего, в том числе:</t>
  </si>
  <si>
    <t>11.8</t>
  </si>
  <si>
    <t>Страховые взносы</t>
  </si>
  <si>
    <t>11.7</t>
  </si>
  <si>
    <t>Оплата труда</t>
  </si>
  <si>
    <t>11.6</t>
  </si>
  <si>
    <t>Оплата услуг по передаче тепловой энергии, теплоносителя</t>
  </si>
  <si>
    <t>11.5</t>
  </si>
  <si>
    <t>Оплата услуг по передаче электрической энергии по сетям территориальных сетевых организаций</t>
  </si>
  <si>
    <t>11.4</t>
  </si>
  <si>
    <t>Оплата услуг по передаче электрической энергии по единой (национальной) общероссийской электрической сети</t>
  </si>
  <si>
    <t>11.3</t>
  </si>
  <si>
    <t>на компенсацию потерь</t>
  </si>
  <si>
    <t>11.2.3</t>
  </si>
  <si>
    <t>на розничных рынках электрической энергии</t>
  </si>
  <si>
    <t>11.2.2</t>
  </si>
  <si>
    <t>на оптовом рынке электрической энергии и мощности</t>
  </si>
  <si>
    <t>11.2.1</t>
  </si>
  <si>
    <t>Оплата покупной энергии всего, в том числе:</t>
  </si>
  <si>
    <t>11.2</t>
  </si>
  <si>
    <t>Оплата поставщикам топлива</t>
  </si>
  <si>
    <t>11.1</t>
  </si>
  <si>
    <t>Платежи по текущим операциям всего, в том числе:</t>
  </si>
  <si>
    <t>XI</t>
  </si>
  <si>
    <t>Прочая деятельность</t>
  </si>
  <si>
    <t>10.10</t>
  </si>
  <si>
    <t>за счет средств консолидированного бюджета субъекта Российской Федерации</t>
  </si>
  <si>
    <t>10.9.2</t>
  </si>
  <si>
    <t>за счет средств федерального бюджета</t>
  </si>
  <si>
    <t>10.9.1</t>
  </si>
  <si>
    <t>Поступления денежных средств за счет средств бюджетов бюджетной системы Российской Федерации (субсидия) всего, в том числе:</t>
  </si>
  <si>
    <t>10.9</t>
  </si>
  <si>
    <t>в части обеспечения надежности</t>
  </si>
  <si>
    <t>10.8.2</t>
  </si>
  <si>
    <t>в части управления технологическими режимами</t>
  </si>
  <si>
    <t>10.8.1</t>
  </si>
  <si>
    <t>Оказание услуг по оперативно-диспетчерскому управлению в электроэнергетике всего, в том числе:</t>
  </si>
  <si>
    <t>10.8</t>
  </si>
  <si>
    <t>Реализации тепловой энергии (мощности)</t>
  </si>
  <si>
    <t>10.7</t>
  </si>
  <si>
    <t>Реализация электрической энергии и мощности</t>
  </si>
  <si>
    <t>10.6</t>
  </si>
  <si>
    <t>Оказание услуг по технологическому присоединению</t>
  </si>
  <si>
    <t>10.5</t>
  </si>
  <si>
    <t>Оказание услуг по передаче тепловой энергии, теплоносителя</t>
  </si>
  <si>
    <t>Оказание услуг по передаче электрической энергии</t>
  </si>
  <si>
    <t>Производство и поставка тепловой энергии (мощности)</t>
  </si>
  <si>
    <t>производство и поставка электрической энергии (мощности) на розничных рынках электрической энергии</t>
  </si>
  <si>
    <t>10.1.3</t>
  </si>
  <si>
    <t>производство и поставка электрической мощности на оптовом рынке электрической энергии и мощности</t>
  </si>
  <si>
    <t>10.1.2</t>
  </si>
  <si>
    <t>производство и поставка электрической энергии на оптовом рынке электрической энергии и мощности</t>
  </si>
  <si>
    <t>10.1.1</t>
  </si>
  <si>
    <t>Поступления от текущих операций всего, в том числе:</t>
  </si>
  <si>
    <t>X</t>
  </si>
  <si>
    <t>БЮДЖЕТ ДВИЖЕНИЯ ДЕНЕЖНЫХ СРЕДСТВ</t>
  </si>
  <si>
    <t>Отношение долга (кредиты и займы) на конец периода (строка 9.3) к прибыли до налогообложения без учета процентов к уплате и амортизации (строка 9.1)</t>
  </si>
  <si>
    <t>краткосрочные кредиты и займы на конец периода</t>
  </si>
  <si>
    <t>9.3.1</t>
  </si>
  <si>
    <t>Долг (кредиты и займы) на конец периода, в том числе</t>
  </si>
  <si>
    <t>краткосрочные кредиты и займы на начало периода</t>
  </si>
  <si>
    <t>9.2.1</t>
  </si>
  <si>
    <t>Долг (кредиты и займы) на начало периода всего, в том числе:</t>
  </si>
  <si>
    <t>IX</t>
  </si>
  <si>
    <t>Остаток на развитие</t>
  </si>
  <si>
    <t>Выплата дивидендов</t>
  </si>
  <si>
    <t>Резервный фонд</t>
  </si>
  <si>
    <t>На инвестиции</t>
  </si>
  <si>
    <t>Направления использования чистой прибыли</t>
  </si>
  <si>
    <t>VIII</t>
  </si>
  <si>
    <t>заемные средства, направляемые на инвестиции</t>
  </si>
  <si>
    <t>3.2.3</t>
  </si>
  <si>
    <t>доход на инвестированный капитал, направляемый на инвестиции</t>
  </si>
  <si>
    <t>3.2.2</t>
  </si>
  <si>
    <t>возврат инвестированного капитала, направляемый на инвестиции</t>
  </si>
  <si>
    <t>3.2.1</t>
  </si>
  <si>
    <t>Для субъектов электроэнергетики, осуществляющих регулируемые виды деятельности с использованием метода доходности инвестированного капитала</t>
  </si>
  <si>
    <t>3.2</t>
  </si>
  <si>
    <t>кредитов</t>
  </si>
  <si>
    <t>3.1.3</t>
  </si>
  <si>
    <t>3.1.2</t>
  </si>
  <si>
    <t>цен (тарифов) на услуги по передаче электрической энергии;</t>
  </si>
  <si>
    <t>3.1.1</t>
  </si>
  <si>
    <t>3.1</t>
  </si>
  <si>
    <t>III</t>
  </si>
  <si>
    <t>Прочие привлеченные средства</t>
  </si>
  <si>
    <t>2.7</t>
  </si>
  <si>
    <t>Использование лизинга</t>
  </si>
  <si>
    <t>2.6</t>
  </si>
  <si>
    <t>в том числе средства консолидированного бюджета субъекта Российской Федерации, недоиспользованные в прошлых периодах</t>
  </si>
  <si>
    <t>2.5.2.1</t>
  </si>
  <si>
    <t>2.5.2</t>
  </si>
  <si>
    <t>2.5.1.1</t>
  </si>
  <si>
    <t>2.5.1</t>
  </si>
  <si>
    <t>Бюджетное финансирование</t>
  </si>
  <si>
    <t>2.5</t>
  </si>
  <si>
    <t>Займы организаций</t>
  </si>
  <si>
    <t>2.4</t>
  </si>
  <si>
    <t>Вексели</t>
  </si>
  <si>
    <t>2.3</t>
  </si>
  <si>
    <t>Облигационные займы</t>
  </si>
  <si>
    <t>2.2</t>
  </si>
  <si>
    <t>Кредиты</t>
  </si>
  <si>
    <t>2.1</t>
  </si>
  <si>
    <t>Привлеченные средства всего, в том числе:</t>
  </si>
  <si>
    <t>II</t>
  </si>
  <si>
    <t>остаток собственных средств на начало года</t>
  </si>
  <si>
    <t>1.4.2</t>
  </si>
  <si>
    <t>средства от эмиссии акций</t>
  </si>
  <si>
    <t>1.4.1</t>
  </si>
  <si>
    <t>Прочие собственные средства всего, в том числе:</t>
  </si>
  <si>
    <t>1.4</t>
  </si>
  <si>
    <t>1.3</t>
  </si>
  <si>
    <t>1.2.3.7.2</t>
  </si>
  <si>
    <t>1.2.3.7.1</t>
  </si>
  <si>
    <t>оказание услуг по оперативно-диспетчерскому управлению в электроэнергетике всего, в том числе:</t>
  </si>
  <si>
    <t>1.2.3.7</t>
  </si>
  <si>
    <t>реализации тепловой энергии (мощности)</t>
  </si>
  <si>
    <t>1.2.3.6</t>
  </si>
  <si>
    <t>реализация электрической энергии и мощности</t>
  </si>
  <si>
    <t>1.2.3.5</t>
  </si>
  <si>
    <t>оказание услуг по передаче тепловой энергии, теплоносителя</t>
  </si>
  <si>
    <t>1.2.3.4</t>
  </si>
  <si>
    <t>оказание услуг по передаче электрической энергии</t>
  </si>
  <si>
    <t>1.2.3.3</t>
  </si>
  <si>
    <t>производство и поставка тепловой энергии (мощности)</t>
  </si>
  <si>
    <t>1.2.3.2</t>
  </si>
  <si>
    <t>1.2.3.1.2</t>
  </si>
  <si>
    <t>1.2.3.1.1</t>
  </si>
  <si>
    <t>производство и поставка электрической энергии и мощности</t>
  </si>
  <si>
    <t>1.2.3.1</t>
  </si>
  <si>
    <t>недоиспользованная амортизация прошлых лет всего, в том числе:</t>
  </si>
  <si>
    <t>1.2.3</t>
  </si>
  <si>
    <t>прочая текущая амортизация</t>
  </si>
  <si>
    <t>1.2.2</t>
  </si>
  <si>
    <t>1.2.1.7.2</t>
  </si>
  <si>
    <t>1.2.1.7.1</t>
  </si>
  <si>
    <t>1.2.1.7</t>
  </si>
  <si>
    <t>1.2.1.6</t>
  </si>
  <si>
    <t>1.2.1.5</t>
  </si>
  <si>
    <t>1.2.1.4</t>
  </si>
  <si>
    <t>1.2.1.3</t>
  </si>
  <si>
    <t>1.2.1.2</t>
  </si>
  <si>
    <t>1.2.1.1.3</t>
  </si>
  <si>
    <t>1.2.1.1.2</t>
  </si>
  <si>
    <t>1.2.1.1.1</t>
  </si>
  <si>
    <t>1.2.1.1</t>
  </si>
  <si>
    <t>текущая амортизация, учтенная в ценах (тарифах) всего, в том числе:</t>
  </si>
  <si>
    <t>1.2.1</t>
  </si>
  <si>
    <t>Амортизация основных средств всего, в том числе:</t>
  </si>
  <si>
    <t>1.2</t>
  </si>
  <si>
    <t>прочая прибыль</t>
  </si>
  <si>
    <t>1.1.3</t>
  </si>
  <si>
    <t>1.1.2.3</t>
  </si>
  <si>
    <t>1.1.2.2</t>
  </si>
  <si>
    <t>1.1.2.1</t>
  </si>
  <si>
    <t>прибыль от продажи электрической энергии (мощности) по нерегулируемым ценам, всего в том числе:</t>
  </si>
  <si>
    <t>1.1.2</t>
  </si>
  <si>
    <t>1.1.1.8.2</t>
  </si>
  <si>
    <t>1.1.1.8.1</t>
  </si>
  <si>
    <t>оказания услуг по оперативно-диспетчерскому управлению в электроэнергетике всего, в том числе:</t>
  </si>
  <si>
    <t>1.1.1.8</t>
  </si>
  <si>
    <t>1.1.1.7</t>
  </si>
  <si>
    <t>реализации электрической энергии и мощности</t>
  </si>
  <si>
    <t>1.1.1.6</t>
  </si>
  <si>
    <t>1.1.1.5.2.а</t>
  </si>
  <si>
    <t>от технологического присоединения потребителей</t>
  </si>
  <si>
    <t>1.1.1.5.2</t>
  </si>
  <si>
    <t>1.1.1.5.1.а</t>
  </si>
  <si>
    <t>от технологического присоединения объектов по производству электрической и тепловой энергии</t>
  </si>
  <si>
    <t>1.1.1.5.1</t>
  </si>
  <si>
    <t>от технологического присоединения, в том числе</t>
  </si>
  <si>
    <t>1.1.1.5</t>
  </si>
  <si>
    <t>оказания услуг по передаче тепловой энергии, теплоносителя</t>
  </si>
  <si>
    <t>1.1.1.4</t>
  </si>
  <si>
    <t>оказания услуг по передаче электрической энергии</t>
  </si>
  <si>
    <t>1.1.1.3</t>
  </si>
  <si>
    <t>производства и поставки тепловой энергии (мощности)</t>
  </si>
  <si>
    <t>1.1.1.2</t>
  </si>
  <si>
    <t>1.1.1.1.3</t>
  </si>
  <si>
    <t>1.1.1.1.2</t>
  </si>
  <si>
    <t>1.1.1.1.1</t>
  </si>
  <si>
    <t>производства и поставки электрической энергии и мощности</t>
  </si>
  <si>
    <t>1.1.1.1</t>
  </si>
  <si>
    <t>полученная от реализации продукции и оказанных услуг по регулируемым ценам (тарифам):</t>
  </si>
  <si>
    <t>1.1.1</t>
  </si>
  <si>
    <t>Прибыль, направляемая на инвестиции, в том числе:</t>
  </si>
  <si>
    <t>1.1</t>
  </si>
  <si>
    <t>Собственные средства всего, в том числе:</t>
  </si>
  <si>
    <t>I</t>
  </si>
  <si>
    <t>в процентах,
%</t>
  </si>
  <si>
    <t>в ед. измерений</t>
  </si>
  <si>
    <t>Причины
отклонений</t>
  </si>
  <si>
    <t>Отклонение от плановых значений по итогам отчетного периода</t>
  </si>
  <si>
    <t>Ед. изм.</t>
  </si>
  <si>
    <t>Показатель</t>
  </si>
  <si>
    <t>№ п/п</t>
  </si>
  <si>
    <t>Среднесписочная численность работников</t>
  </si>
  <si>
    <t>XXVIII</t>
  </si>
  <si>
    <t>27.3.2</t>
  </si>
  <si>
    <t>27.3.1</t>
  </si>
  <si>
    <t>Собственная необходимая валовая выручка субъекта оперативно-диспетчерского управления, всего в том числе</t>
  </si>
  <si>
    <t>27.3</t>
  </si>
  <si>
    <t>млн.кВт.ч</t>
  </si>
  <si>
    <t>суммарный объем поставки электрической энергии на экспорт из России</t>
  </si>
  <si>
    <t>27.2.2</t>
  </si>
  <si>
    <t>суммарный объем потребления (покупки) электрической энергии по всем группам точек поставки, зарегистрированным на оптовом рынке</t>
  </si>
  <si>
    <t>27.2.1</t>
  </si>
  <si>
    <t>Объем потребления в Единой энергетической системе России, в том числе</t>
  </si>
  <si>
    <t>27.2</t>
  </si>
  <si>
    <t>средняя мощность поставки электрической энергии по группам точек поставки импорта на оптовом рынке</t>
  </si>
  <si>
    <t>27.1.3</t>
  </si>
  <si>
    <t>установленная электрическая мощность электростанций, входящих в Единую энергетическую систему России, осуществляющих деятельность по производству электрической энергии и продаваемой на розничном рынке</t>
  </si>
  <si>
    <t>27.1.2</t>
  </si>
  <si>
    <t>установленная электрическая мощность электростанций, входящих в Единую энергетическую систему России, осуществляющих деятельность по производству электрической энергии и продаваемой на оптовом рынке</t>
  </si>
  <si>
    <t>27.1.1</t>
  </si>
  <si>
    <t>Установленная мощность в Единой энергетической системе России, в том числе</t>
  </si>
  <si>
    <t>27.1</t>
  </si>
  <si>
    <t>В отношении деятельности по оперативно-диспетчерскому управлению</t>
  </si>
  <si>
    <t>XXVII</t>
  </si>
  <si>
    <t>Необходимая валовая выручка сбытовой организации без учета затрат на покупку тепловой энергии и оплаты услуг по ее передаче</t>
  </si>
  <si>
    <t>26.4</t>
  </si>
  <si>
    <t>26.3</t>
  </si>
  <si>
    <t>Гкал/час</t>
  </si>
  <si>
    <t>Отпуск тепловой энергии потребителям</t>
  </si>
  <si>
    <t>26.2</t>
  </si>
  <si>
    <t>Полезный отпуск электрической энергии потребителям</t>
  </si>
  <si>
    <t>26.1</t>
  </si>
  <si>
    <t>В отношении сбытовой деятельности</t>
  </si>
  <si>
    <t>XXVI</t>
  </si>
  <si>
    <t>25.5</t>
  </si>
  <si>
    <t>у.е.</t>
  </si>
  <si>
    <t>Количество условных единиц обслуживаемого электросетевого оборудования</t>
  </si>
  <si>
    <t>25.4</t>
  </si>
  <si>
    <t>потребители, не являющиеся территориальными сетевыми организациями</t>
  </si>
  <si>
    <t>25.3.1.2</t>
  </si>
  <si>
    <t>территориальные сетевые организации</t>
  </si>
  <si>
    <t>25.3.1.1</t>
  </si>
  <si>
    <t>потребителей, присоединенных к единой (национальной) общероссийской электрической сети всего, в том числе:</t>
  </si>
  <si>
    <t>25.3.1</t>
  </si>
  <si>
    <t>25.3</t>
  </si>
  <si>
    <t>Объем технологического расхода (потерь) при передаче электрической энергии</t>
  </si>
  <si>
    <t>25.2</t>
  </si>
  <si>
    <t>25.1.1.2</t>
  </si>
  <si>
    <t>25.1.1.1</t>
  </si>
  <si>
    <t>потребителям, присоединенным к единой (национальной) общероссийской электрической сети всего, в том числе:</t>
  </si>
  <si>
    <t>25.1.1</t>
  </si>
  <si>
    <t>Объем отпуска электрической энергии из сети (полезный отпуск) всего, в том числе:</t>
  </si>
  <si>
    <t>25.1</t>
  </si>
  <si>
    <t>В отношении деятельности по передаче электрической энергии</t>
  </si>
  <si>
    <t>XXV</t>
  </si>
  <si>
    <t>тыс.Гкал</t>
  </si>
  <si>
    <t>тепловой энергии</t>
  </si>
  <si>
    <t>24.9.3</t>
  </si>
  <si>
    <t>электрической мощности</t>
  </si>
  <si>
    <t>24.9.2</t>
  </si>
  <si>
    <t>электрической энергии</t>
  </si>
  <si>
    <t>24.9.1</t>
  </si>
  <si>
    <t>Объем продукции отпущенной (проданной) потребителям</t>
  </si>
  <si>
    <t>24.9</t>
  </si>
  <si>
    <t>24.8.2</t>
  </si>
  <si>
    <t>24.8.1</t>
  </si>
  <si>
    <t>Объем покупной продукции на технологические цели</t>
  </si>
  <si>
    <t>24.8</t>
  </si>
  <si>
    <t>24.7.3</t>
  </si>
  <si>
    <t>24.7.2</t>
  </si>
  <si>
    <t>24.7.1</t>
  </si>
  <si>
    <t>Объем покупной продукции для последующей продажи</t>
  </si>
  <si>
    <t>24.7</t>
  </si>
  <si>
    <t>24.6.2</t>
  </si>
  <si>
    <t>24.6.1</t>
  </si>
  <si>
    <t>Объем продукции отпущенной с шин (коллекторов)</t>
  </si>
  <si>
    <t>24.6</t>
  </si>
  <si>
    <t>Объем выработанной электрической энергии</t>
  </si>
  <si>
    <t>24.5</t>
  </si>
  <si>
    <t>Присоединенная тепловая мощность</t>
  </si>
  <si>
    <t>24.4</t>
  </si>
  <si>
    <t>Располагаемая электрическая мощность</t>
  </si>
  <si>
    <t>24.3</t>
  </si>
  <si>
    <t>Установленная тепловая мощность</t>
  </si>
  <si>
    <t>24.2</t>
  </si>
  <si>
    <t>Установленная электрическая мощность</t>
  </si>
  <si>
    <t>24.1</t>
  </si>
  <si>
    <t>В отношении деятельности по производству электрической, тепловой энергии (мощности)</t>
  </si>
  <si>
    <t>XXIV</t>
  </si>
  <si>
    <t>ТЕХНИКО-ЭКОНОМИЧЕСКИЕ ПОКАЗАТЕЛИ</t>
  </si>
  <si>
    <t>от оказания услуг по оперативно-диспетчерскому управлению в электроэнергетике всего, в том числе:</t>
  </si>
  <si>
    <t>23.3.7</t>
  </si>
  <si>
    <t>от реализации тепловой энергии (мощности)</t>
  </si>
  <si>
    <t>23.3.6</t>
  </si>
  <si>
    <t>от реализации электрической энергии и мощности</t>
  </si>
  <si>
    <t>от оказания услуг по передаче тепловой энергии, теплоносителя</t>
  </si>
  <si>
    <t>23.3.4</t>
  </si>
  <si>
    <t>от оказания услуг по передаче электрической энергии</t>
  </si>
  <si>
    <t>23.3.3</t>
  </si>
  <si>
    <t>от производства и поставки тепловой энергии (мощности)</t>
  </si>
  <si>
    <t>23.3.2</t>
  </si>
  <si>
    <t>от производства и поставки электрической энергии (мощности) на розничных рынках электрической энергии</t>
  </si>
  <si>
    <t>23.3.1.3</t>
  </si>
  <si>
    <t>от производства и поставки электрической мощности на оптовом рынке электрической энергии и мощности</t>
  </si>
  <si>
    <t>23.3.1.2</t>
  </si>
  <si>
    <t>от производства и поставки электрической энергии на оптовом рынке электрической энергии и мощности</t>
  </si>
  <si>
    <t>23.3.1.1</t>
  </si>
  <si>
    <t>от производства и поставки электрической энергии и мощности</t>
  </si>
  <si>
    <t>23.3.1</t>
  </si>
  <si>
    <t>Отношение поступлений денежных средств к выручке от реализованных товаров и оказанных услуг (с учетом НДС) всего, в том числе:</t>
  </si>
  <si>
    <t>23.3</t>
  </si>
  <si>
    <t>из нее просроченная</t>
  </si>
  <si>
    <t>23.2.9.а</t>
  </si>
  <si>
    <t>прочая кредиторская задолженность</t>
  </si>
  <si>
    <t>23.2.9</t>
  </si>
  <si>
    <t>23.2.8.а</t>
  </si>
  <si>
    <t>23.2.8</t>
  </si>
  <si>
    <t>23.2.7.а</t>
  </si>
  <si>
    <t>по договорам технологического присоединения</t>
  </si>
  <si>
    <t>23.2.7</t>
  </si>
  <si>
    <t>23.2.6.а</t>
  </si>
  <si>
    <t>перед бюджетами и внебюджетными фондами</t>
  </si>
  <si>
    <t>23.2.6</t>
  </si>
  <si>
    <t>23.2.5.а</t>
  </si>
  <si>
    <t>перед персоналом по оплате труда</t>
  </si>
  <si>
    <t>23.2.5</t>
  </si>
  <si>
    <t>23.2.4.а</t>
  </si>
  <si>
    <t>по оплате услуг территориальных сетевых организаций</t>
  </si>
  <si>
    <t>23.2.4</t>
  </si>
  <si>
    <t>23.2.3.а</t>
  </si>
  <si>
    <t>по оплате услуг на передачу электрической энергии по единой (национальной) общероссийской электрической сети</t>
  </si>
  <si>
    <t>23.2.3</t>
  </si>
  <si>
    <t>23.2.2.2.а</t>
  </si>
  <si>
    <t>на розничных рынках</t>
  </si>
  <si>
    <t>23.2.2.2</t>
  </si>
  <si>
    <t>23.2.2.1.а</t>
  </si>
  <si>
    <t>23.2.2.1</t>
  </si>
  <si>
    <t>поставщикам покупной энергии всего, в том числе:</t>
  </si>
  <si>
    <t>23.2.2</t>
  </si>
  <si>
    <t>23.2.1.а</t>
  </si>
  <si>
    <t>поставщикам топлива на технологические цели</t>
  </si>
  <si>
    <t>23.2.1</t>
  </si>
  <si>
    <t>Кредиторская задолженность на конец периода всего, в том числе:</t>
  </si>
  <si>
    <t>23.2</t>
  </si>
  <si>
    <t>23.1.9.а</t>
  </si>
  <si>
    <t>прочая деятельность</t>
  </si>
  <si>
    <t>23.1.9</t>
  </si>
  <si>
    <t>23.1.8.2.а</t>
  </si>
  <si>
    <t>23.1.8.2</t>
  </si>
  <si>
    <t>23.1.8.1.а</t>
  </si>
  <si>
    <t>23.1.8.1</t>
  </si>
  <si>
    <t>23.1.8.а</t>
  </si>
  <si>
    <t>23.1.8</t>
  </si>
  <si>
    <t>23.1.7.а</t>
  </si>
  <si>
    <t>23.1.7</t>
  </si>
  <si>
    <t>23.1.6.а</t>
  </si>
  <si>
    <t>23.1.5.а</t>
  </si>
  <si>
    <t>оказание услуг по технологическому присоединению</t>
  </si>
  <si>
    <t>23.1.5</t>
  </si>
  <si>
    <t>23.1.4.а</t>
  </si>
  <si>
    <t>23.1.4</t>
  </si>
  <si>
    <t>23.1.3.а</t>
  </si>
  <si>
    <t>23.1.3</t>
  </si>
  <si>
    <t>23.1.2.а</t>
  </si>
  <si>
    <t>23.1.2</t>
  </si>
  <si>
    <t>23.1.1.3.а</t>
  </si>
  <si>
    <t>23.1.1.3</t>
  </si>
  <si>
    <t>23.1.1.2.а</t>
  </si>
  <si>
    <t>23.1.1.2</t>
  </si>
  <si>
    <t>23.1.1.1.а</t>
  </si>
  <si>
    <t>23.1.1.1</t>
  </si>
  <si>
    <t>23.1.1.а</t>
  </si>
  <si>
    <t>23.1.1</t>
  </si>
  <si>
    <t>Дебиторская задолженность на конец периода всего, в том числе:</t>
  </si>
  <si>
    <t>23.1</t>
  </si>
  <si>
    <t>XXIII</t>
  </si>
  <si>
    <t>Остаток денежных средств на конец периода</t>
  </si>
  <si>
    <t>XXII</t>
  </si>
  <si>
    <t>Остаток денежных средств на начало периода</t>
  </si>
  <si>
    <t>XXI</t>
  </si>
  <si>
    <t>XX</t>
  </si>
  <si>
    <t>Сальдо денежных средств от транзитных операций</t>
  </si>
  <si>
    <t>XIX</t>
  </si>
  <si>
    <t>Сальдо денежных средств по прочей финансовой деятельности</t>
  </si>
  <si>
    <t>18.2</t>
  </si>
  <si>
    <t>Сальдо денежных средств по привлечению и погашению кредитов и займов</t>
  </si>
  <si>
    <t>18.1</t>
  </si>
  <si>
    <t>XVIII</t>
  </si>
  <si>
    <t>Сальдо денежных средств по прочей деятельности</t>
  </si>
  <si>
    <t>17.2</t>
  </si>
  <si>
    <t>Сальдо денежных средств по инвестиционным операциям</t>
  </si>
  <si>
    <t>17.1</t>
  </si>
  <si>
    <t>XVII</t>
  </si>
  <si>
    <t>XVI</t>
  </si>
  <si>
    <t>Прочие выплаты по финансовым операциям</t>
  </si>
  <si>
    <t>15.3</t>
  </si>
  <si>
    <t>15.2</t>
  </si>
  <si>
    <t>7.9</t>
  </si>
  <si>
    <t>7.8.2</t>
  </si>
  <si>
    <t>7.8.1</t>
  </si>
  <si>
    <t>7.8</t>
  </si>
  <si>
    <t>Чистая прибыль (убыток) всего, в том числе:</t>
  </si>
  <si>
    <t>VII</t>
  </si>
  <si>
    <t>Прочая деятельность;</t>
  </si>
  <si>
    <t>6.9</t>
  </si>
  <si>
    <t>6.8.2</t>
  </si>
  <si>
    <t>6.8.1</t>
  </si>
  <si>
    <t>6.8</t>
  </si>
  <si>
    <t>Реализации тепловой энергии (мощности);</t>
  </si>
  <si>
    <t>Реализация электрической энергии и мощности;</t>
  </si>
  <si>
    <t>Оказание услуг по технологическому присоединению;</t>
  </si>
  <si>
    <t>Оказание услуг по передаче тепловой энергии, теплоносителя;</t>
  </si>
  <si>
    <t>Оказание услуг по передаче электрической энергии;</t>
  </si>
  <si>
    <t>Производство и поставка тепловой энергии (мощности);</t>
  </si>
  <si>
    <t>Налог на прибыль всего, в том числе:</t>
  </si>
  <si>
    <t>VI</t>
  </si>
  <si>
    <t>5.9</t>
  </si>
  <si>
    <t>5.8.2</t>
  </si>
  <si>
    <t>5.8.1</t>
  </si>
  <si>
    <t>5.8</t>
  </si>
  <si>
    <t>Производство и поставка электрической энергии на оптовом рынке электрической энергии и мощности</t>
  </si>
  <si>
    <t>Прибыль (убыток) до налогообложения (строка III + строка IV) всего, в том числе:</t>
  </si>
  <si>
    <t>V</t>
  </si>
  <si>
    <t>прочие внереализационные расходы</t>
  </si>
  <si>
    <t>4.2.4</t>
  </si>
  <si>
    <t>по сомнительным долгам</t>
  </si>
  <si>
    <t>4.2.3.1</t>
  </si>
  <si>
    <t>создание резервов всего, в том числе:</t>
  </si>
  <si>
    <t>4.2.3</t>
  </si>
  <si>
    <t>проценты к уплате</t>
  </si>
  <si>
    <t>4.2.2</t>
  </si>
  <si>
    <t>расходы, связанные с персоналом</t>
  </si>
  <si>
    <t>4.2.1</t>
  </si>
  <si>
    <t>Прочие расходы всего, в том числе:</t>
  </si>
  <si>
    <t>прочие внереализационные доходы</t>
  </si>
  <si>
    <t>4.1.4</t>
  </si>
  <si>
    <t>4.1.3.1</t>
  </si>
  <si>
    <t>восстановление резервов всего, в том числе:</t>
  </si>
  <si>
    <t>4.1.3</t>
  </si>
  <si>
    <t>проценты к получению</t>
  </si>
  <si>
    <t>4.1.2</t>
  </si>
  <si>
    <t>доходы от участия в других организациях</t>
  </si>
  <si>
    <t>4.1.1</t>
  </si>
  <si>
    <t>Прочие доходы всего, в том числе:</t>
  </si>
  <si>
    <t>IV</t>
  </si>
  <si>
    <t>3.9</t>
  </si>
  <si>
    <t>3.8.2</t>
  </si>
  <si>
    <t>3.8.1</t>
  </si>
  <si>
    <t>3.8</t>
  </si>
  <si>
    <t>3.7</t>
  </si>
  <si>
    <t>3.6</t>
  </si>
  <si>
    <t>3.5</t>
  </si>
  <si>
    <t>3.4</t>
  </si>
  <si>
    <t>3.3</t>
  </si>
  <si>
    <t>Прибыль (убыток) от продаж (строка I - строка II) всего, в том числе:</t>
  </si>
  <si>
    <t>Управленческие расходы</t>
  </si>
  <si>
    <t>2.7.3</t>
  </si>
  <si>
    <t>Коммерческие расходы</t>
  </si>
  <si>
    <t>2.7.2</t>
  </si>
  <si>
    <t>Расходы на ремонт</t>
  </si>
  <si>
    <t>2.7.1</t>
  </si>
  <si>
    <t>II.VII</t>
  </si>
  <si>
    <t>иные прочие расходы</t>
  </si>
  <si>
    <t>2.6.3</t>
  </si>
  <si>
    <t>арендная плата, лизинговые платежи</t>
  </si>
  <si>
    <t>2.6.2</t>
  </si>
  <si>
    <t>работы и услуги непроизводственного характера</t>
  </si>
  <si>
    <t>2.6.1</t>
  </si>
  <si>
    <t>II.VI</t>
  </si>
  <si>
    <t>прочие налоги и сборы</t>
  </si>
  <si>
    <t>налог на имущество организации</t>
  </si>
  <si>
    <t>Налоги и сборы всего, в том числе:</t>
  </si>
  <si>
    <t>II.V</t>
  </si>
  <si>
    <t>Амортизация основных средств и нематериальных активов</t>
  </si>
  <si>
    <t>II.IV</t>
  </si>
  <si>
    <t>Расходы на оплату труда с учетом страховых взносов</t>
  </si>
  <si>
    <t>II.III</t>
  </si>
  <si>
    <t>прочие услуги производственного характера</t>
  </si>
  <si>
    <t>2.2.5</t>
  </si>
  <si>
    <t>2.2.4</t>
  </si>
  <si>
    <t>услуги по передаче тепловой энергии, теплоносителя</t>
  </si>
  <si>
    <t>2.2.3</t>
  </si>
  <si>
    <t>услуги по передаче электрической энергии по сетям территориальной сетевой организации</t>
  </si>
  <si>
    <t>2.2.2</t>
  </si>
  <si>
    <t>услуги по передаче электрической энергии по единой (национальной) общероссийской электрической сети</t>
  </si>
  <si>
    <t>2.2.1</t>
  </si>
  <si>
    <t>Работы и услуги производственного характера всего, в том числе:</t>
  </si>
  <si>
    <t>II.II</t>
  </si>
  <si>
    <t>прочие материальные расходы</t>
  </si>
  <si>
    <t>2.1.4</t>
  </si>
  <si>
    <t>сырье, материалы, запасные части, инструменты</t>
  </si>
  <si>
    <t>2.1.3</t>
  </si>
  <si>
    <t>покупная тепловая энергия (мощность)</t>
  </si>
  <si>
    <t>2.1.2.2</t>
  </si>
  <si>
    <t>для последующей перепродажи</t>
  </si>
  <si>
    <t>2.1.2.1.2</t>
  </si>
  <si>
    <t>на технологические цели, включая энергию на компенсацию потерь при ее передаче</t>
  </si>
  <si>
    <t>2.1.2.1.1</t>
  </si>
  <si>
    <t>покупная электрическая энергия (мощность) всего, в том числе:</t>
  </si>
  <si>
    <t>2.1.2.1</t>
  </si>
  <si>
    <t>покупная энергия, в том числе:</t>
  </si>
  <si>
    <t>2.1.2</t>
  </si>
  <si>
    <t>расходы на топливо на технологические цели</t>
  </si>
  <si>
    <t>2.1.1</t>
  </si>
  <si>
    <t>Материальные расходы всего, в том числе:</t>
  </si>
  <si>
    <t>II.I</t>
  </si>
  <si>
    <t>2.9</t>
  </si>
  <si>
    <t>2.8.2</t>
  </si>
  <si>
    <t>2.8.1</t>
  </si>
  <si>
    <t>2.8</t>
  </si>
  <si>
    <t>Себестоимость товаров (работ, услуг), коммерческие и управленческие расходы всего, в том числе:</t>
  </si>
  <si>
    <t>1.9</t>
  </si>
  <si>
    <t>1.8.2</t>
  </si>
  <si>
    <t>1.8.1</t>
  </si>
  <si>
    <t>1.8</t>
  </si>
  <si>
    <t>1.7</t>
  </si>
  <si>
    <t>1.6</t>
  </si>
  <si>
    <t>1.5</t>
  </si>
  <si>
    <t>БЮДЖЕТ ДОХОДОВ И РАСХОДОВ</t>
  </si>
  <si>
    <t>Утвержденные плановые значения показателей приведены в соответствии с</t>
  </si>
  <si>
    <t>Форма 20. Отчет об исполнении финансового плана субъекта электроэнергетики (квартальный)</t>
  </si>
  <si>
    <t>Приложение № 20</t>
  </si>
  <si>
    <t>9.5</t>
  </si>
  <si>
    <t>8.5</t>
  </si>
  <si>
    <t>Наименование присоединяемого объекта генерации, который будет осуществлять поставки электроэнергии и мощности в соответствии
с договором о предоставлении
мощности *</t>
  </si>
  <si>
    <t>Форма 14. Отчет о постановке объектов электросетевого хозяйства под напряжение
и (или) включении объектов капитального строительства для проведения пусконаладочных работ (квартальный)</t>
  </si>
  <si>
    <t>Приложение № 14</t>
  </si>
  <si>
    <t>1.2.2.1</t>
  </si>
  <si>
    <t>Реконструкция линий электропередачи, всего, в том числе:</t>
  </si>
  <si>
    <t>Установка приборов учета, класс напряжения 0,22 (0,4) кВ, всего, в том числе:</t>
  </si>
  <si>
    <t>АО "Городские электрические сети" (АО "ГЭС")</t>
  </si>
  <si>
    <t>Генеральный директор АО "ГЭС"</t>
  </si>
  <si>
    <t>Литвинов Р.А.</t>
  </si>
  <si>
    <t>0.1</t>
  </si>
  <si>
    <t>Технологическое присоединение, всего</t>
  </si>
  <si>
    <t>0.2</t>
  </si>
  <si>
    <t>Реконструкция, модернизация, техническое перевооружение, всего</t>
  </si>
  <si>
    <t>0.3</t>
  </si>
  <si>
    <t>Инвестиционные проекты, реализация которых обуславливается схемами и программами перспективного развития электроэнергетики, всего</t>
  </si>
  <si>
    <t>0.4</t>
  </si>
  <si>
    <t>Прочее новое строительство объектов электросетевого хозяйства, всего</t>
  </si>
  <si>
    <t>0.5</t>
  </si>
  <si>
    <t>Покупка земельных участков для целей реализации инвестиционных проектов, всего</t>
  </si>
  <si>
    <t>0.6</t>
  </si>
  <si>
    <t>Прочие инвестиционные проекты, всего</t>
  </si>
  <si>
    <t>1</t>
  </si>
  <si>
    <t>АО "Городские электрические сети"</t>
  </si>
  <si>
    <t>Технологическое присоединение, всего, в том числе:</t>
  </si>
  <si>
    <t>Технологическое присоединение энергопринимающих устройств потребителей, всего, в том числе:</t>
  </si>
  <si>
    <t>Технологическое присоединение энергопринимающих устройств потребителей максимальной мощностью до 15 кВт включительно, всего</t>
  </si>
  <si>
    <t>Технологическое присоединение энергопринимающих устройств потребителей максимальной мощностью до 150 кВт включительно, всего</t>
  </si>
  <si>
    <t>Технологическое присоединение энергопринимающих устройств потребителей свыше 150 кВт, всего, в том числе:</t>
  </si>
  <si>
    <t>Технологическое присоединение объектов электросетевого хозяйства, всего, в том числе:</t>
  </si>
  <si>
    <t>Технологическое присоединение объектов электросетевого хозяйства, принадлежащих  иным сетевым организациям и иным лицам, всего, в том числе:</t>
  </si>
  <si>
    <t>Технологическое присоединение к электрическим сетям иных сетевых организаций, всего, в том числе:</t>
  </si>
  <si>
    <t>Технологическое присоединение объектов по производству электрической энергии всего, в том числе:</t>
  </si>
  <si>
    <t>1.1.3.1</t>
  </si>
  <si>
    <t>Наименование объекта по производству электрической энергии, всего, в том числе:</t>
  </si>
  <si>
    <t>Строительство новых объектов электросетевого хозяйства  (за исключением усиления существующей электрической сети) в целях осуществления технологического присоединения объекта по производству электрической энергии, всего, в том числе:</t>
  </si>
  <si>
    <t>Строительство новых объектов электросетевого хозяйства для усиления электрической сети в целях осуществления технологического присоединения объекта по производству электрической энергии, всего, в том числе:</t>
  </si>
  <si>
    <t>Реконструкция существующих объектов электросетевого хозяйства для усиления электрической сети в целях осуществления технологического присоединения объекта по производству электрической энергии всего, в том числе:</t>
  </si>
  <si>
    <t>1.1.3.2</t>
  </si>
  <si>
    <t>Реконструкция существующих объектов электросетевого хозяйства для усиления электрической сети в целях осуществления технологического присоединения объекта по производству электрической энергии, всего, в том числе:</t>
  </si>
  <si>
    <t>1.1.4</t>
  </si>
  <si>
    <t>Усиление электрической сети в целях осуществления технологического присоединения энергопринимающих устройств потребителей и (или) объектов электросетевого хозяйства всего, в том числе:</t>
  </si>
  <si>
    <t>1.1.4.1</t>
  </si>
  <si>
    <t>Строительство новых объектов электросетевого хозяйства для усиления электрической сети в целях осуществления технологического присоединения, всего, в том числе:</t>
  </si>
  <si>
    <t>1.1.4.2</t>
  </si>
  <si>
    <t>Реконструкция существующих объектов электросетевого хозяйства для усиления электрической сети в целях осуществления технологического присоединения, всего, в том числе:</t>
  </si>
  <si>
    <t>Реконструкция, модернизация, техническое перевооружение всего, в том числе:</t>
  </si>
  <si>
    <t>Реконструкция, модернизация, техническое перевооружение  трансформаторных и иных подстанций, распределительных пунктов, всего, в том числе:</t>
  </si>
  <si>
    <t>Реконструкция трансформаторных и иных подстанций, всего, в том числе:</t>
  </si>
  <si>
    <t>Модернизация, техническое перевооружение трансформаторных и иных подстанций, распределительных пунктов, всего, в том числе:</t>
  </si>
  <si>
    <t>Реконструкция, модернизация, техническое перевооружение линий электропередачи, всего, в том числе:</t>
  </si>
  <si>
    <t>1.2.2.2</t>
  </si>
  <si>
    <t>Модернизация, техническое перевооружение линий электропередачи, всего, в том числе:</t>
  </si>
  <si>
    <t>Развитие и модернизация учета электрической энергии (мощности), всего, в том числе:</t>
  </si>
  <si>
    <t>Установка приборов учета, класс напряжения 6 (10) кВ, всего, в том числе:</t>
  </si>
  <si>
    <t>нд</t>
  </si>
  <si>
    <t>Установка приборов учета, класс напряжения 35 кВ, всего, в том числе:</t>
  </si>
  <si>
    <t>Установка приборов учета, класс напряжения 110 кВ и выше, всего, в том числе:</t>
  </si>
  <si>
    <t>Включение приборов учета в систему сбора и передачи данных, класс напряжения 0,22 (0,4) кВ, всего, в том числе:</t>
  </si>
  <si>
    <t>Включение приборов учета в систему сбора и передачи данных, класс напряжения 6 (10) кВ, всего, в том числе:</t>
  </si>
  <si>
    <t>Включение приборов учета в систему сбора и передачи данных, класс напряжения 35 кВ, всего, в том числе:</t>
  </si>
  <si>
    <t>1.2.3.8</t>
  </si>
  <si>
    <t>Включение приборов учета в систему сбора и передачи данных, класс напряжения 110 кВ и выше, всего, в том числе:</t>
  </si>
  <si>
    <t>1.2.4</t>
  </si>
  <si>
    <t>Реконструкция, модернизация, техническое перевооружение прочих объектов основных средств, всего, в том числе:</t>
  </si>
  <si>
    <t>1.2.4.1</t>
  </si>
  <si>
    <t>Реконструкция прочих объектов основных средств, всего, в том числе:</t>
  </si>
  <si>
    <t>1.2.4.2</t>
  </si>
  <si>
    <t>Модернизация, техническое перевооружение прочих объектов основных средств, всего, в том числе:</t>
  </si>
  <si>
    <t>Инвестиционные проекты, реализация которых обуславливается схемами и программами перспективного развития электроэнергетики, всего, в том числе:</t>
  </si>
  <si>
    <t>1.3.1</t>
  </si>
  <si>
    <t>Инвестиционные проекты, предусмотренные схемой и программой развития Единой энергетической системы России, всего, в том числе:</t>
  </si>
  <si>
    <t>1.3.2</t>
  </si>
  <si>
    <t>Инвестиционные проекты, предусмотренные схемой и программой развития субъекта Российской Федерации, всего, в том числе:</t>
  </si>
  <si>
    <t>Прочее новое строительство объектов электросетевого хозяйства, всего, в том числе:</t>
  </si>
  <si>
    <t>Покупка земельных участков для целей реализации инвестиционных проектов, всего, в том числе:</t>
  </si>
  <si>
    <t>Прочие инвестиционные проекты, всего, в том числе:</t>
  </si>
  <si>
    <t>Показатель замены линий электропередач, км</t>
  </si>
  <si>
    <t>Показатель объема финансовых потребностей, необходимых для реализации мероприятий, направленных на развитие информационной инфраструктуры (с НДС), млн. руб.</t>
  </si>
  <si>
    <t xml:space="preserve">                          полное наименование субъекта электроэнергетики</t>
  </si>
  <si>
    <t>Субъект Российской Федерации: - Кабардино-Балкарская Республика</t>
  </si>
  <si>
    <t xml:space="preserve">    реквизиты решения органа исполнительной власти, утвердившего инвестиционную программу</t>
  </si>
  <si>
    <t xml:space="preserve">1. Финансово-экономическая модель деятельности субъекта электроэнергетики </t>
  </si>
  <si>
    <t>Отклонения от плановых значений по итогам отчетного периода</t>
  </si>
  <si>
    <t xml:space="preserve">План </t>
  </si>
  <si>
    <t>в процентах, %</t>
  </si>
  <si>
    <t>Выручка от реализации товаров (работ, услуг) всего, в том числе*:</t>
  </si>
  <si>
    <t>млн рублей</t>
  </si>
  <si>
    <t xml:space="preserve">Производство и поставка электрической энергии и мощности всего, в том числе: </t>
  </si>
  <si>
    <t xml:space="preserve">в части управления технологическими режимами </t>
  </si>
  <si>
    <t>услуги инфраструктурных организаций*****</t>
  </si>
  <si>
    <t>Прочие доходы и расходы (сальдо) (строка 4.1 – строка 4.2)</t>
  </si>
  <si>
    <t xml:space="preserve"> по сомнительным долгам</t>
  </si>
  <si>
    <t>Прибыль до налогообложения без учета процентов к уплате и амортизации (строкаV + строка 4.2.2 + строка II.IV)</t>
  </si>
  <si>
    <t xml:space="preserve">Поступления по заключенным инвестиционным соглашениям, в том числе </t>
  </si>
  <si>
    <t>Поступления  по полученным кредитам всего, в том числе:</t>
  </si>
  <si>
    <t>Поступления от эмиссии акций**</t>
  </si>
  <si>
    <t>15.2.1</t>
  </si>
  <si>
    <t>15.2.2</t>
  </si>
  <si>
    <t>15.2.3</t>
  </si>
  <si>
    <t>15.4</t>
  </si>
  <si>
    <t>Сальдо денежных средств по операционной деятельности (строка X-строка XI) всего, в том числе:</t>
  </si>
  <si>
    <t xml:space="preserve">Сальдо денежных средств по инвестиционным операциям всего (строка XII-строка XIII), всего в том числе </t>
  </si>
  <si>
    <t>Сальдо денежных средств по финансовым операциям всего (строка XIV-строка XV), в том числе</t>
  </si>
  <si>
    <t>Итого сальдо денежных средств (строка XVI+строка XVII+строка XVIII+строка XIX)</t>
  </si>
  <si>
    <t>Из-за отсутствия платежной дисциплины энергосбытовых компаний</t>
  </si>
  <si>
    <t xml:space="preserve">производство и поставка электрической энергии и мощности всего, в том числе: </t>
  </si>
  <si>
    <t>производство и поставка электрической энергии на оптовом рынке электрической энергиии и мощности</t>
  </si>
  <si>
    <t xml:space="preserve">по обязательствам перед поставщиками и подрядчиками по исполнению инвестиционной программы </t>
  </si>
  <si>
    <t>23.3.8</t>
  </si>
  <si>
    <t>23.3.8.1</t>
  </si>
  <si>
    <t>23.3.8.2</t>
  </si>
  <si>
    <t>x</t>
  </si>
  <si>
    <t>Заявленная мощность***/фактическая мощность всего, в том числе:</t>
  </si>
  <si>
    <t>Необходимая валовая выручка сетевой организации в части содержания (строка 1.3-строка 2.2.1-строка 2.2.2-строка 2.1.2.1.1)</t>
  </si>
  <si>
    <t xml:space="preserve">Необходимая валовая выручка сбытовой организации без учета покупной электрической энергии (мощности) для последующей перепродажи и оплаты услуг по передаче электрической энергии </t>
  </si>
  <si>
    <t xml:space="preserve"> в части управления технологическими режимами </t>
  </si>
  <si>
    <t>чел</t>
  </si>
  <si>
    <t xml:space="preserve">2 Источники финансирования инвестиционной программы субъекта электроэнергетики </t>
  </si>
  <si>
    <t>Источники финансирования инвестиционной программы всего (строка I+строка II) всего, в том числе::</t>
  </si>
  <si>
    <t xml:space="preserve">    авансовое использование прибыли</t>
  </si>
  <si>
    <t>1.2.3.1.2.</t>
  </si>
  <si>
    <t>Возврат налога на добавленную стоимость****</t>
  </si>
  <si>
    <t>в том числе средства федерального бюджета, недоиспользованные в прошлых периодах</t>
  </si>
  <si>
    <t>3.1.</t>
  </si>
  <si>
    <t xml:space="preserve">Объем финансирования мероприятий по технологическому присоединению льготных категорий заявителей максимальной присоединяемой мощностью до 150 кВт, в том числе за счет: </t>
  </si>
  <si>
    <t>амортизации, учтенной в ценах (тарифах) на услуги по передаче электрической энергии;</t>
  </si>
  <si>
    <t xml:space="preserve">*в строках, содержащих слова "всего, в том числе" указывается сумма нижерасположенных строк соответствующего раздела (подраздела) </t>
  </si>
  <si>
    <t>** строка заполняется в объеме притока денежных средств от эмиссии акций. В случае оплаты эмиссии акций с использованием не денежных операций, данная строка не заполняется</t>
  </si>
  <si>
    <t xml:space="preserve">*** указывается на основании заключенных договоров на оказание услуг по передаче электрической энергии </t>
  </si>
  <si>
    <t>**** указываются денежные средства в виде положительного сальдо от налога на добаленную стоимость к уплате и налога на добаленную стоимость к возврату, рассчитанные с учетом налогового вычета, в том числе связанного с капитальными вложениями</t>
  </si>
  <si>
    <t xml:space="preserve">***** указывается суммарно стоимость оказынных субъекту электроэнергетики услуг: 
по оперативно-диспетчерскому управлению в электроэнергетике;
по организации оптовой торговли электрической энергией, мощностью и иными допущенными к обращению на оптовом рынке товарами и услугами;
по расчету требований и обязательств участников оптового рынка
</t>
  </si>
  <si>
    <t>Из-за превышения стоимости фактических потерь над нормативными</t>
  </si>
  <si>
    <t>Показатель замены трансформаторов, МВ*А</t>
  </si>
  <si>
    <t>Приказом Министерства промышленности, энергетики и торговли КБР №212 от 30.10.2020 г.</t>
  </si>
  <si>
    <t>1.6.1</t>
  </si>
  <si>
    <t>деятельности (мощностей) в эксплуатацию в год 2022</t>
  </si>
  <si>
    <t>23.1.6</t>
  </si>
  <si>
    <t>Из-за отсутствия оборотных средств</t>
  </si>
  <si>
    <t>Приобретение АГП ПСС-131-18Э</t>
  </si>
  <si>
    <t xml:space="preserve"> </t>
  </si>
  <si>
    <t>2024</t>
  </si>
  <si>
    <t>Фактический объем финансирования капитальных вложений на 01.01.2024 г.,
млн. рублей
(с НДС)</t>
  </si>
  <si>
    <t>Остаток финансирования капитальных вложений на 01.01.2024 г.  в прогнозных ценах соответствующих лет, млн. рублей
(с НДС)</t>
  </si>
  <si>
    <t>Финансирование капитальных вложений года 2024, млн. рублей (с НДС)</t>
  </si>
  <si>
    <t>Замена КТП - 1 (без трансформатора) по адресу:  ул. Свободы</t>
  </si>
  <si>
    <t>O_GES_01</t>
  </si>
  <si>
    <t>Замена КТП - 2 (без трансформатора) по адресу:  ул. Свободы</t>
  </si>
  <si>
    <t>O_GES_02</t>
  </si>
  <si>
    <t>Замена КТП - 3 (без трансформатора) по адресу:  ул. Свободы</t>
  </si>
  <si>
    <t>O_GES_03</t>
  </si>
  <si>
    <t>Замена КТП - 5 (без трансформатора) по адресу:  ул. Свободы</t>
  </si>
  <si>
    <t>O_GES_04</t>
  </si>
  <si>
    <t>Замена КТП - 6 (без трансформатора) по адресу:  ул. Свободы</t>
  </si>
  <si>
    <t>O_GES_05</t>
  </si>
  <si>
    <t>Реконструкция ВЛ-10,0 кВ Ф-23  от ТП-40  до ТП-81 по адресу: Западная часть города  L= 4,5 км (3 провода)</t>
  </si>
  <si>
    <t>O_GES_06</t>
  </si>
  <si>
    <t xml:space="preserve">Строительство КЛ-10,0 кВ от опоры  Ф-112  до опоры в сторону ТП-83   L= 2,5 км </t>
  </si>
  <si>
    <t>O_GES_07</t>
  </si>
  <si>
    <t>O_GES_08</t>
  </si>
  <si>
    <t>Всего 2024 год</t>
  </si>
  <si>
    <t>Фактический объем освоения капитальных вложений на 01.01.2024 г. в прогнозных ценах соответствующих лет, млн. рублей
(без НДС)</t>
  </si>
  <si>
    <t>Остаток освоения капитальных вложений на 01.01.2024 г., млн. рублей
(без НДС)</t>
  </si>
  <si>
    <t>Освоение капитальных вложений 2024 года, млн. рублей (без НДС)</t>
  </si>
  <si>
    <t>активов к бухгалтерскому учету в 2024 г.</t>
  </si>
  <si>
    <t>Постановка объектов электросетевого хозяйства под напряжение и (или) включение объектов капитального строительства для проведения пусконаладочных работ в год 2024</t>
  </si>
  <si>
    <t>Вывод объектов инвестиционной деятельности (мощностей) из эксплуатации в 2024 году</t>
  </si>
  <si>
    <t>Финансирование капитальных вложений 2024 года, млн. рублей (с НДС)</t>
  </si>
  <si>
    <t>факт на 01.01.2024 года</t>
  </si>
  <si>
    <t>факт 2024 года
(на 01.01.2024 года)</t>
  </si>
  <si>
    <t>факт года 2024
(на 01.01.2024 года)</t>
  </si>
  <si>
    <t>Из-за несвоевременного финансирования</t>
  </si>
  <si>
    <t>за 2 квартал 2024 года</t>
  </si>
  <si>
    <t>Отчетный 2024 год 
(2 квартал)</t>
  </si>
  <si>
    <t>Отчетный 2 кв. 2024 г.</t>
  </si>
  <si>
    <t>Увеличение объемов передачи электроэнергии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</si>
</sst>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_-* #,##0.00_р_._-;\-* #,##0.00_р_._-;_-* &quot;-&quot;??_р_._-;_-@_-"/>
    <numFmt numFmtId="165" formatCode="0.0%"/>
    <numFmt numFmtId="166" formatCode="0.000"/>
    <numFmt numFmtId="167" formatCode="0.000_ ;\-0.000\ "/>
    <numFmt numFmtId="168" formatCode="#,##0.000_ ;[Red]\-#,##0.000\ "/>
    <numFmt numFmtId="169" formatCode="#,##0.000"/>
    <numFmt numFmtId="170" formatCode="0_ ;\-0\ "/>
    <numFmt numFmtId="171" formatCode="0.00_ ;\-0.00\ "/>
    <numFmt numFmtId="172" formatCode="0.0"/>
  </numFmts>
  <fonts count="30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6.5"/>
      <name val="Times New Roman"/>
      <family val="1"/>
      <charset val="204"/>
    </font>
    <font>
      <sz val="7"/>
      <name val="Times New Roman"/>
      <family val="1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sz val="6"/>
      <name val="Times New Roman"/>
      <family val="1"/>
      <charset val="204"/>
    </font>
    <font>
      <sz val="7.5"/>
      <name val="Times New Roman"/>
      <family val="1"/>
      <charset val="204"/>
    </font>
    <font>
      <i/>
      <sz val="9"/>
      <name val="Times New Roman"/>
      <family val="1"/>
      <charset val="204"/>
    </font>
    <font>
      <sz val="11"/>
      <name val="Times New Roman"/>
      <family val="1"/>
      <charset val="204"/>
    </font>
    <font>
      <b/>
      <sz val="7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Arial Cyr"/>
      <charset val="204"/>
    </font>
    <font>
      <b/>
      <sz val="8"/>
      <name val="Times New Roman"/>
      <family val="1"/>
      <charset val="204"/>
    </font>
    <font>
      <sz val="7"/>
      <name val="Arial Cyr"/>
      <charset val="204"/>
    </font>
    <font>
      <b/>
      <sz val="6"/>
      <name val="Times New Roman"/>
      <family val="1"/>
      <charset val="204"/>
    </font>
    <font>
      <sz val="6"/>
      <name val="Arial Cyr"/>
      <charset val="204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9"/>
      <name val="Times New Roman CYR"/>
      <charset val="204"/>
    </font>
    <font>
      <sz val="9"/>
      <name val="Calibri"/>
      <family val="2"/>
      <charset val="204"/>
      <scheme val="minor"/>
    </font>
    <font>
      <sz val="9"/>
      <name val="Arial"/>
      <family val="2"/>
      <charset val="204"/>
    </font>
    <font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11">
    <xf numFmtId="0" fontId="0" fillId="0" borderId="0"/>
    <xf numFmtId="0" fontId="3" fillId="0" borderId="0"/>
    <xf numFmtId="0" fontId="20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29" fillId="0" borderId="0"/>
  </cellStyleXfs>
  <cellXfs count="492">
    <xf numFmtId="0" fontId="0" fillId="0" borderId="0" xfId="0"/>
    <xf numFmtId="49" fontId="4" fillId="0" borderId="1" xfId="0" applyNumberFormat="1" applyFont="1" applyBorder="1" applyAlignment="1">
      <alignment horizontal="center"/>
    </xf>
    <xf numFmtId="0" fontId="3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7" fillId="0" borderId="1" xfId="0" applyFont="1" applyBorder="1" applyAlignment="1">
      <alignment horizontal="left" wrapText="1"/>
    </xf>
    <xf numFmtId="0" fontId="7" fillId="0" borderId="1" xfId="0" applyFont="1" applyBorder="1" applyAlignment="1">
      <alignment horizontal="center"/>
    </xf>
    <xf numFmtId="49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 vertical="center" textRotation="90" wrapText="1"/>
    </xf>
    <xf numFmtId="0" fontId="7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 vertical="top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right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right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wrapText="1"/>
    </xf>
    <xf numFmtId="0" fontId="6" fillId="0" borderId="1" xfId="0" applyFont="1" applyBorder="1" applyAlignment="1">
      <alignment horizontal="center"/>
    </xf>
    <xf numFmtId="49" fontId="6" fillId="0" borderId="1" xfId="0" applyNumberFormat="1" applyFont="1" applyBorder="1" applyAlignment="1">
      <alignment horizontal="center"/>
    </xf>
    <xf numFmtId="0" fontId="6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textRotation="90" wrapText="1"/>
    </xf>
    <xf numFmtId="0" fontId="6" fillId="0" borderId="0" xfId="0" applyFont="1" applyAlignment="1">
      <alignment horizontal="right" vertical="top" wrapText="1"/>
    </xf>
    <xf numFmtId="0" fontId="6" fillId="0" borderId="0" xfId="0" applyFont="1" applyAlignment="1">
      <alignment horizontal="right"/>
    </xf>
    <xf numFmtId="0" fontId="6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wrapText="1"/>
    </xf>
    <xf numFmtId="0" fontId="4" fillId="0" borderId="0" xfId="0" applyFont="1" applyAlignment="1">
      <alignment horizontal="left"/>
    </xf>
    <xf numFmtId="0" fontId="4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textRotation="90" wrapText="1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 vertical="top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center" vertical="top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49" fontId="10" fillId="0" borderId="3" xfId="0" applyNumberFormat="1" applyFont="1" applyBorder="1" applyAlignment="1">
      <alignment horizontal="center"/>
    </xf>
    <xf numFmtId="0" fontId="5" fillId="0" borderId="0" xfId="0" applyFont="1" applyAlignment="1">
      <alignment horizontal="right" vertical="top" wrapText="1"/>
    </xf>
    <xf numFmtId="0" fontId="5" fillId="0" borderId="0" xfId="0" applyFont="1" applyAlignment="1">
      <alignment horizontal="right"/>
    </xf>
    <xf numFmtId="0" fontId="6" fillId="0" borderId="1" xfId="0" applyFont="1" applyBorder="1" applyAlignment="1">
      <alignment horizontal="center" vertical="top"/>
    </xf>
    <xf numFmtId="0" fontId="9" fillId="0" borderId="1" xfId="0" applyFont="1" applyBorder="1" applyAlignment="1">
      <alignment horizontal="left" wrapText="1"/>
    </xf>
    <xf numFmtId="0" fontId="9" fillId="0" borderId="1" xfId="0" applyFont="1" applyBorder="1" applyAlignment="1">
      <alignment horizontal="center"/>
    </xf>
    <xf numFmtId="49" fontId="9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 vertical="top"/>
    </xf>
    <xf numFmtId="0" fontId="9" fillId="0" borderId="1" xfId="0" applyFont="1" applyBorder="1" applyAlignment="1">
      <alignment horizontal="center" vertical="center" textRotation="90" wrapText="1"/>
    </xf>
    <xf numFmtId="0" fontId="9" fillId="0" borderId="5" xfId="0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1" xfId="0" applyFont="1" applyBorder="1" applyAlignment="1">
      <alignment horizontal="center" textRotation="90" wrapText="1"/>
    </xf>
    <xf numFmtId="0" fontId="9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/>
    </xf>
    <xf numFmtId="0" fontId="7" fillId="0" borderId="1" xfId="0" applyFont="1" applyBorder="1" applyAlignment="1">
      <alignment horizontal="center" vertical="top"/>
    </xf>
    <xf numFmtId="49" fontId="8" fillId="0" borderId="3" xfId="0" applyNumberFormat="1" applyFont="1" applyBorder="1" applyAlignment="1">
      <alignment horizontal="left"/>
    </xf>
    <xf numFmtId="49" fontId="14" fillId="0" borderId="1" xfId="2" applyNumberFormat="1" applyFont="1" applyBorder="1" applyAlignment="1">
      <alignment horizontal="center" vertical="center"/>
    </xf>
    <xf numFmtId="165" fontId="7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/>
    </xf>
    <xf numFmtId="0" fontId="8" fillId="0" borderId="3" xfId="0" applyFont="1" applyBorder="1" applyAlignment="1">
      <alignment horizontal="left"/>
    </xf>
    <xf numFmtId="49" fontId="7" fillId="0" borderId="3" xfId="0" applyNumberFormat="1" applyFont="1" applyBorder="1" applyAlignment="1"/>
    <xf numFmtId="0" fontId="7" fillId="0" borderId="3" xfId="0" applyFont="1" applyBorder="1" applyAlignment="1">
      <alignment horizontal="left"/>
    </xf>
    <xf numFmtId="0" fontId="7" fillId="0" borderId="0" xfId="0" applyFont="1" applyAlignment="1"/>
    <xf numFmtId="0" fontId="14" fillId="0" borderId="1" xfId="0" applyFont="1" applyBorder="1" applyAlignment="1">
      <alignment horizontal="center" vertical="center"/>
    </xf>
    <xf numFmtId="165" fontId="14" fillId="0" borderId="1" xfId="0" applyNumberFormat="1" applyFont="1" applyBorder="1" applyAlignment="1">
      <alignment horizontal="center" vertical="center"/>
    </xf>
    <xf numFmtId="165" fontId="6" fillId="0" borderId="1" xfId="0" applyNumberFormat="1" applyFont="1" applyBorder="1" applyAlignment="1">
      <alignment horizontal="center"/>
    </xf>
    <xf numFmtId="165" fontId="4" fillId="0" borderId="1" xfId="0" applyNumberFormat="1" applyFont="1" applyBorder="1" applyAlignment="1">
      <alignment horizontal="center"/>
    </xf>
    <xf numFmtId="49" fontId="10" fillId="0" borderId="3" xfId="0" applyNumberFormat="1" applyFont="1" applyBorder="1" applyAlignment="1"/>
    <xf numFmtId="49" fontId="10" fillId="0" borderId="3" xfId="0" applyNumberFormat="1" applyFont="1" applyBorder="1" applyAlignment="1">
      <alignment horizontal="center" wrapText="1"/>
    </xf>
    <xf numFmtId="49" fontId="10" fillId="0" borderId="3" xfId="0" applyNumberFormat="1" applyFont="1" applyBorder="1" applyAlignment="1">
      <alignment wrapText="1"/>
    </xf>
    <xf numFmtId="49" fontId="16" fillId="0" borderId="1" xfId="2" applyNumberFormat="1" applyFont="1" applyBorder="1" applyAlignment="1">
      <alignment horizontal="center" vertical="center"/>
    </xf>
    <xf numFmtId="49" fontId="16" fillId="0" borderId="1" xfId="0" applyNumberFormat="1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49" fontId="13" fillId="0" borderId="1" xfId="2" applyNumberFormat="1" applyFont="1" applyBorder="1" applyAlignment="1">
      <alignment horizontal="center" vertical="center"/>
    </xf>
    <xf numFmtId="0" fontId="17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Border="1" applyAlignment="1"/>
    <xf numFmtId="49" fontId="5" fillId="0" borderId="3" xfId="0" applyNumberFormat="1" applyFont="1" applyBorder="1" applyAlignment="1">
      <alignment wrapText="1"/>
    </xf>
    <xf numFmtId="49" fontId="6" fillId="0" borderId="3" xfId="0" applyNumberFormat="1" applyFont="1" applyBorder="1" applyAlignment="1">
      <alignment horizontal="left"/>
    </xf>
    <xf numFmtId="0" fontId="5" fillId="0" borderId="3" xfId="0" applyFont="1" applyBorder="1" applyAlignment="1">
      <alignment horizontal="left"/>
    </xf>
    <xf numFmtId="49" fontId="8" fillId="0" borderId="0" xfId="0" applyNumberFormat="1" applyFont="1" applyBorder="1" applyAlignment="1">
      <alignment horizontal="center"/>
    </xf>
    <xf numFmtId="49" fontId="8" fillId="0" borderId="3" xfId="0" applyNumberFormat="1" applyFont="1" applyBorder="1" applyAlignment="1">
      <alignment wrapText="1"/>
    </xf>
    <xf numFmtId="167" fontId="16" fillId="0" borderId="1" xfId="0" applyNumberFormat="1" applyFont="1" applyBorder="1" applyAlignment="1">
      <alignment horizontal="center" vertical="center"/>
    </xf>
    <xf numFmtId="167" fontId="14" fillId="0" borderId="1" xfId="0" applyNumberFormat="1" applyFont="1" applyBorder="1" applyAlignment="1">
      <alignment horizontal="center" vertical="center"/>
    </xf>
    <xf numFmtId="49" fontId="14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/>
    </xf>
    <xf numFmtId="49" fontId="14" fillId="0" borderId="0" xfId="2" applyNumberFormat="1" applyFont="1" applyBorder="1" applyAlignment="1">
      <alignment horizontal="center" vertical="center"/>
    </xf>
    <xf numFmtId="0" fontId="15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center" vertical="center"/>
    </xf>
    <xf numFmtId="165" fontId="7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left"/>
    </xf>
    <xf numFmtId="165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165" fontId="16" fillId="0" borderId="1" xfId="0" applyNumberFormat="1" applyFont="1" applyBorder="1" applyAlignment="1">
      <alignment horizontal="center" vertical="center"/>
    </xf>
    <xf numFmtId="165" fontId="16" fillId="0" borderId="1" xfId="3" applyNumberFormat="1" applyFont="1" applyBorder="1" applyAlignment="1">
      <alignment horizontal="center" vertical="center"/>
    </xf>
    <xf numFmtId="49" fontId="16" fillId="0" borderId="0" xfId="2" applyNumberFormat="1" applyFont="1" applyBorder="1" applyAlignment="1">
      <alignment horizontal="center" vertical="center"/>
    </xf>
    <xf numFmtId="49" fontId="16" fillId="0" borderId="0" xfId="1" applyNumberFormat="1" applyFont="1" applyBorder="1" applyAlignment="1">
      <alignment horizontal="center" vertical="center" wrapText="1"/>
    </xf>
    <xf numFmtId="167" fontId="16" fillId="0" borderId="0" xfId="0" applyNumberFormat="1" applyFont="1" applyBorder="1" applyAlignment="1">
      <alignment horizontal="center" vertical="center"/>
    </xf>
    <xf numFmtId="167" fontId="13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left" wrapText="1"/>
    </xf>
    <xf numFmtId="0" fontId="13" fillId="0" borderId="1" xfId="0" applyFont="1" applyBorder="1" applyAlignment="1">
      <alignment horizontal="center" vertical="center"/>
    </xf>
    <xf numFmtId="49" fontId="13" fillId="0" borderId="1" xfId="0" applyNumberFormat="1" applyFont="1" applyBorder="1" applyAlignment="1">
      <alignment horizontal="center" vertical="center" wrapText="1"/>
    </xf>
    <xf numFmtId="165" fontId="13" fillId="0" borderId="1" xfId="0" applyNumberFormat="1" applyFont="1" applyBorder="1" applyAlignment="1">
      <alignment horizontal="center" vertical="center"/>
    </xf>
    <xf numFmtId="165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left" vertical="top" wrapText="1"/>
    </xf>
    <xf numFmtId="165" fontId="13" fillId="0" borderId="1" xfId="3" applyNumberFormat="1" applyFont="1" applyBorder="1" applyAlignment="1">
      <alignment horizontal="center" vertical="center"/>
    </xf>
    <xf numFmtId="167" fontId="7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vertical="top"/>
    </xf>
    <xf numFmtId="49" fontId="7" fillId="0" borderId="3" xfId="0" applyNumberFormat="1" applyFont="1" applyBorder="1" applyAlignment="1">
      <alignment horizontal="center" wrapText="1"/>
    </xf>
    <xf numFmtId="167" fontId="5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vertical="top"/>
    </xf>
    <xf numFmtId="49" fontId="13" fillId="0" borderId="0" xfId="2" applyNumberFormat="1" applyFont="1" applyBorder="1" applyAlignment="1">
      <alignment horizontal="center" vertical="center"/>
    </xf>
    <xf numFmtId="0" fontId="17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center" vertical="center"/>
    </xf>
    <xf numFmtId="49" fontId="18" fillId="0" borderId="1" xfId="2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67" fontId="18" fillId="0" borderId="1" xfId="0" applyNumberFormat="1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49" fontId="18" fillId="0" borderId="1" xfId="0" applyNumberFormat="1" applyFont="1" applyBorder="1" applyAlignment="1">
      <alignment horizontal="center" vertical="center" wrapText="1"/>
    </xf>
    <xf numFmtId="0" fontId="19" fillId="0" borderId="1" xfId="0" applyFont="1" applyBorder="1" applyAlignment="1">
      <alignment horizontal="left" vertical="center" wrapText="1"/>
    </xf>
    <xf numFmtId="167" fontId="6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 wrapText="1"/>
    </xf>
    <xf numFmtId="166" fontId="9" fillId="0" borderId="1" xfId="0" applyNumberFormat="1" applyFont="1" applyBorder="1" applyAlignment="1">
      <alignment horizontal="center" vertical="center" wrapText="1"/>
    </xf>
    <xf numFmtId="0" fontId="9" fillId="0" borderId="1" xfId="0" applyNumberFormat="1" applyFont="1" applyBorder="1" applyAlignment="1">
      <alignment horizontal="center" vertical="center" wrapText="1"/>
    </xf>
    <xf numFmtId="49" fontId="18" fillId="0" borderId="0" xfId="0" applyNumberFormat="1" applyFont="1" applyBorder="1" applyAlignment="1">
      <alignment horizontal="center" vertical="center" wrapText="1"/>
    </xf>
    <xf numFmtId="166" fontId="9" fillId="0" borderId="1" xfId="0" applyNumberFormat="1" applyFont="1" applyBorder="1" applyAlignment="1">
      <alignment horizontal="center" vertical="center"/>
    </xf>
    <xf numFmtId="167" fontId="9" fillId="0" borderId="1" xfId="0" applyNumberFormat="1" applyFont="1" applyBorder="1" applyAlignment="1">
      <alignment horizontal="center" vertical="center"/>
    </xf>
    <xf numFmtId="167" fontId="18" fillId="0" borderId="11" xfId="0" applyNumberFormat="1" applyFont="1" applyBorder="1" applyAlignment="1">
      <alignment horizontal="center" vertical="center"/>
    </xf>
    <xf numFmtId="166" fontId="9" fillId="0" borderId="11" xfId="0" applyNumberFormat="1" applyFont="1" applyBorder="1" applyAlignment="1">
      <alignment horizontal="center" vertical="center"/>
    </xf>
    <xf numFmtId="167" fontId="9" fillId="0" borderId="11" xfId="0" applyNumberFormat="1" applyFont="1" applyBorder="1" applyAlignment="1">
      <alignment horizontal="center" vertical="center"/>
    </xf>
    <xf numFmtId="166" fontId="6" fillId="0" borderId="1" xfId="0" applyNumberFormat="1" applyFont="1" applyBorder="1" applyAlignment="1">
      <alignment horizontal="center" vertical="center"/>
    </xf>
    <xf numFmtId="166" fontId="7" fillId="0" borderId="1" xfId="0" applyNumberFormat="1" applyFont="1" applyBorder="1" applyAlignment="1">
      <alignment horizontal="center" vertical="center"/>
    </xf>
    <xf numFmtId="0" fontId="10" fillId="0" borderId="0" xfId="0" applyFont="1"/>
    <xf numFmtId="49" fontId="8" fillId="0" borderId="3" xfId="0" applyNumberFormat="1" applyFont="1" applyBorder="1"/>
    <xf numFmtId="49" fontId="8" fillId="0" borderId="0" xfId="0" applyNumberFormat="1" applyFont="1" applyAlignment="1">
      <alignment horizontal="left"/>
    </xf>
    <xf numFmtId="0" fontId="7" fillId="0" borderId="1" xfId="0" applyFont="1" applyBorder="1" applyAlignment="1">
      <alignment horizontal="center" wrapText="1"/>
    </xf>
    <xf numFmtId="49" fontId="7" fillId="0" borderId="3" xfId="0" applyNumberFormat="1" applyFont="1" applyBorder="1"/>
    <xf numFmtId="49" fontId="5" fillId="0" borderId="3" xfId="0" applyNumberFormat="1" applyFont="1" applyBorder="1"/>
    <xf numFmtId="49" fontId="5" fillId="0" borderId="0" xfId="0" applyNumberFormat="1" applyFont="1" applyAlignment="1">
      <alignment horizontal="left"/>
    </xf>
    <xf numFmtId="49" fontId="8" fillId="0" borderId="0" xfId="5" applyNumberFormat="1" applyFont="1" applyAlignment="1">
      <alignment horizontal="center" vertical="center"/>
    </xf>
    <xf numFmtId="0" fontId="3" fillId="0" borderId="0" xfId="5" applyAlignment="1">
      <alignment wrapText="1"/>
    </xf>
    <xf numFmtId="0" fontId="8" fillId="0" borderId="0" xfId="5" applyFont="1" applyAlignment="1">
      <alignment horizontal="center" vertical="center" wrapText="1"/>
    </xf>
    <xf numFmtId="0" fontId="3" fillId="0" borderId="0" xfId="5"/>
    <xf numFmtId="0" fontId="21" fillId="0" borderId="0" xfId="0" applyFont="1" applyAlignment="1">
      <alignment horizontal="right" vertical="center"/>
    </xf>
    <xf numFmtId="0" fontId="22" fillId="0" borderId="0" xfId="0" applyFont="1" applyAlignment="1">
      <alignment horizontal="right" vertical="center"/>
    </xf>
    <xf numFmtId="0" fontId="25" fillId="0" borderId="0" xfId="0" applyFont="1" applyAlignment="1">
      <alignment horizontal="center" vertical="top"/>
    </xf>
    <xf numFmtId="0" fontId="24" fillId="0" borderId="0" xfId="0" applyFont="1" applyAlignment="1">
      <alignment horizontal="right" vertical="center"/>
    </xf>
    <xf numFmtId="0" fontId="21" fillId="0" borderId="0" xfId="0" applyFont="1" applyAlignment="1">
      <alignment horizontal="justify" vertical="center"/>
    </xf>
    <xf numFmtId="3" fontId="3" fillId="0" borderId="0" xfId="5" applyNumberFormat="1"/>
    <xf numFmtId="0" fontId="14" fillId="0" borderId="1" xfId="5" applyFont="1" applyBorder="1" applyAlignment="1">
      <alignment horizontal="center" vertical="center" wrapText="1"/>
    </xf>
    <xf numFmtId="0" fontId="14" fillId="0" borderId="2" xfId="5" applyFont="1" applyBorder="1" applyAlignment="1">
      <alignment horizontal="center" vertical="center" wrapText="1"/>
    </xf>
    <xf numFmtId="49" fontId="11" fillId="0" borderId="11" xfId="5" applyNumberFormat="1" applyFont="1" applyBorder="1" applyAlignment="1">
      <alignment horizontal="center" vertical="center"/>
    </xf>
    <xf numFmtId="0" fontId="11" fillId="0" borderId="11" xfId="5" applyFont="1" applyBorder="1" applyAlignment="1">
      <alignment horizontal="center" vertical="center" wrapText="1"/>
    </xf>
    <xf numFmtId="0" fontId="11" fillId="0" borderId="13" xfId="5" applyFont="1" applyBorder="1" applyAlignment="1">
      <alignment horizontal="center" vertical="center" wrapText="1"/>
    </xf>
    <xf numFmtId="0" fontId="3" fillId="0" borderId="0" xfId="5" applyAlignment="1">
      <alignment vertical="center"/>
    </xf>
    <xf numFmtId="49" fontId="7" fillId="0" borderId="18" xfId="0" applyNumberFormat="1" applyFont="1" applyBorder="1" applyAlignment="1">
      <alignment horizontal="center" vertical="center"/>
    </xf>
    <xf numFmtId="0" fontId="7" fillId="0" borderId="20" xfId="0" applyFont="1" applyBorder="1" applyAlignment="1">
      <alignment vertical="center" wrapText="1"/>
    </xf>
    <xf numFmtId="0" fontId="7" fillId="0" borderId="19" xfId="5" applyFont="1" applyBorder="1" applyAlignment="1">
      <alignment horizontal="center" vertical="center"/>
    </xf>
    <xf numFmtId="168" fontId="7" fillId="0" borderId="20" xfId="4" applyNumberFormat="1" applyFont="1" applyFill="1" applyBorder="1" applyAlignment="1">
      <alignment horizontal="center" vertical="center"/>
    </xf>
    <xf numFmtId="168" fontId="22" fillId="0" borderId="1" xfId="0" applyNumberFormat="1" applyFont="1" applyBorder="1" applyAlignment="1">
      <alignment horizontal="center" vertical="center"/>
    </xf>
    <xf numFmtId="4" fontId="22" fillId="0" borderId="20" xfId="0" applyNumberFormat="1" applyFont="1" applyBorder="1" applyAlignment="1">
      <alignment horizontal="center" vertical="center"/>
    </xf>
    <xf numFmtId="165" fontId="22" fillId="0" borderId="20" xfId="0" applyNumberFormat="1" applyFont="1" applyBorder="1" applyAlignment="1">
      <alignment horizontal="center" vertical="center"/>
    </xf>
    <xf numFmtId="4" fontId="22" fillId="0" borderId="20" xfId="0" applyNumberFormat="1" applyFont="1" applyBorder="1" applyAlignment="1">
      <alignment horizontal="left" vertical="center" wrapText="1"/>
    </xf>
    <xf numFmtId="0" fontId="7" fillId="0" borderId="0" xfId="5" applyFont="1"/>
    <xf numFmtId="0" fontId="7" fillId="0" borderId="0" xfId="5" applyFont="1" applyAlignment="1">
      <alignment vertical="center"/>
    </xf>
    <xf numFmtId="49" fontId="7" fillId="0" borderId="7" xfId="0" applyNumberFormat="1" applyFont="1" applyBorder="1" applyAlignment="1">
      <alignment horizontal="center" vertical="center"/>
    </xf>
    <xf numFmtId="0" fontId="7" fillId="0" borderId="1" xfId="5" applyFont="1" applyBorder="1" applyAlignment="1">
      <alignment horizontal="left" vertical="center" indent="1"/>
    </xf>
    <xf numFmtId="0" fontId="7" fillId="0" borderId="6" xfId="5" applyFont="1" applyBorder="1" applyAlignment="1">
      <alignment horizontal="center" vertical="center"/>
    </xf>
    <xf numFmtId="168" fontId="7" fillId="0" borderId="1" xfId="4" applyNumberFormat="1" applyFont="1" applyFill="1" applyBorder="1" applyAlignment="1">
      <alignment horizontal="center" vertical="center"/>
    </xf>
    <xf numFmtId="4" fontId="22" fillId="0" borderId="1" xfId="0" applyNumberFormat="1" applyFont="1" applyBorder="1" applyAlignment="1">
      <alignment horizontal="center" vertical="center"/>
    </xf>
    <xf numFmtId="165" fontId="22" fillId="0" borderId="1" xfId="0" applyNumberFormat="1" applyFont="1" applyBorder="1" applyAlignment="1">
      <alignment horizontal="center" vertical="center"/>
    </xf>
    <xf numFmtId="0" fontId="7" fillId="0" borderId="1" xfId="5" applyFont="1" applyBorder="1" applyAlignment="1">
      <alignment horizontal="left" vertical="center" wrapText="1" indent="1"/>
    </xf>
    <xf numFmtId="0" fontId="7" fillId="0" borderId="1" xfId="5" applyFont="1" applyBorder="1" applyAlignment="1">
      <alignment horizontal="left" vertical="center" indent="3"/>
    </xf>
    <xf numFmtId="0" fontId="7" fillId="0" borderId="4" xfId="0" applyFont="1" applyBorder="1" applyAlignment="1">
      <alignment vertical="center" wrapText="1"/>
    </xf>
    <xf numFmtId="0" fontId="7" fillId="0" borderId="1" xfId="5" applyFont="1" applyBorder="1" applyAlignment="1">
      <alignment horizontal="left" vertical="center" wrapText="1" indent="3"/>
    </xf>
    <xf numFmtId="3" fontId="7" fillId="0" borderId="0" xfId="5" applyNumberFormat="1" applyFont="1"/>
    <xf numFmtId="0" fontId="7" fillId="0" borderId="1" xfId="0" applyFont="1" applyBorder="1" applyAlignment="1">
      <alignment horizontal="left" vertical="center" wrapText="1" indent="1"/>
    </xf>
    <xf numFmtId="0" fontId="7" fillId="0" borderId="1" xfId="5" applyFont="1" applyBorder="1" applyAlignment="1">
      <alignment horizontal="left" vertical="center" wrapText="1" indent="5"/>
    </xf>
    <xf numFmtId="0" fontId="7" fillId="0" borderId="1" xfId="0" applyFont="1" applyBorder="1" applyAlignment="1">
      <alignment horizontal="left" vertical="center" wrapText="1" indent="7"/>
    </xf>
    <xf numFmtId="4" fontId="22" fillId="0" borderId="1" xfId="0" applyNumberFormat="1" applyFont="1" applyBorder="1" applyAlignment="1">
      <alignment horizontal="left" vertical="center" wrapText="1"/>
    </xf>
    <xf numFmtId="49" fontId="7" fillId="0" borderId="12" xfId="0" applyNumberFormat="1" applyFont="1" applyBorder="1" applyAlignment="1">
      <alignment horizontal="center" vertical="center"/>
    </xf>
    <xf numFmtId="0" fontId="7" fillId="0" borderId="11" xfId="5" applyFont="1" applyBorder="1" applyAlignment="1">
      <alignment horizontal="left" vertical="center" indent="3"/>
    </xf>
    <xf numFmtId="0" fontId="7" fillId="0" borderId="10" xfId="5" applyFont="1" applyBorder="1" applyAlignment="1">
      <alignment horizontal="center" vertical="center"/>
    </xf>
    <xf numFmtId="168" fontId="22" fillId="0" borderId="11" xfId="0" applyNumberFormat="1" applyFont="1" applyBorder="1" applyAlignment="1">
      <alignment horizontal="center" vertical="center"/>
    </xf>
    <xf numFmtId="4" fontId="22" fillId="0" borderId="11" xfId="0" applyNumberFormat="1" applyFont="1" applyBorder="1" applyAlignment="1">
      <alignment horizontal="center" vertical="center"/>
    </xf>
    <xf numFmtId="165" fontId="22" fillId="0" borderId="11" xfId="0" applyNumberFormat="1" applyFont="1" applyBorder="1" applyAlignment="1">
      <alignment horizontal="center" vertical="center"/>
    </xf>
    <xf numFmtId="0" fontId="7" fillId="0" borderId="20" xfId="0" applyFont="1" applyBorder="1" applyAlignment="1">
      <alignment horizontal="left" vertical="center" wrapText="1" indent="1"/>
    </xf>
    <xf numFmtId="168" fontId="22" fillId="0" borderId="20" xfId="0" applyNumberFormat="1" applyFont="1" applyBorder="1" applyAlignment="1">
      <alignment horizontal="center" vertical="center"/>
    </xf>
    <xf numFmtId="49" fontId="7" fillId="0" borderId="15" xfId="0" applyNumberFormat="1" applyFont="1" applyBorder="1" applyAlignment="1">
      <alignment horizontal="center" vertical="center"/>
    </xf>
    <xf numFmtId="0" fontId="7" fillId="0" borderId="14" xfId="5" applyFont="1" applyBorder="1" applyAlignment="1">
      <alignment horizontal="left" vertical="center" indent="3"/>
    </xf>
    <xf numFmtId="0" fontId="7" fillId="0" borderId="13" xfId="5" applyFont="1" applyBorder="1" applyAlignment="1">
      <alignment horizontal="center" vertical="center"/>
    </xf>
    <xf numFmtId="168" fontId="22" fillId="0" borderId="14" xfId="0" applyNumberFormat="1" applyFont="1" applyBorder="1" applyAlignment="1">
      <alignment horizontal="center" vertical="center"/>
    </xf>
    <xf numFmtId="4" fontId="22" fillId="0" borderId="14" xfId="0" applyNumberFormat="1" applyFont="1" applyBorder="1" applyAlignment="1">
      <alignment horizontal="center" vertical="center"/>
    </xf>
    <xf numFmtId="165" fontId="22" fillId="0" borderId="14" xfId="0" applyNumberFormat="1" applyFont="1" applyBorder="1" applyAlignment="1">
      <alignment horizontal="center" vertical="center"/>
    </xf>
    <xf numFmtId="49" fontId="7" fillId="0" borderId="9" xfId="0" applyNumberFormat="1" applyFont="1" applyBorder="1" applyAlignment="1">
      <alignment horizontal="center" vertical="center"/>
    </xf>
    <xf numFmtId="0" fontId="7" fillId="0" borderId="8" xfId="5" applyFont="1" applyBorder="1" applyAlignment="1">
      <alignment horizontal="center" vertical="center"/>
    </xf>
    <xf numFmtId="168" fontId="22" fillId="0" borderId="4" xfId="0" applyNumberFormat="1" applyFont="1" applyBorder="1" applyAlignment="1">
      <alignment horizontal="center" vertical="center"/>
    </xf>
    <xf numFmtId="4" fontId="22" fillId="0" borderId="4" xfId="0" applyNumberFormat="1" applyFont="1" applyBorder="1" applyAlignment="1">
      <alignment horizontal="center" vertical="center"/>
    </xf>
    <xf numFmtId="165" fontId="22" fillId="0" borderId="4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0" fontId="7" fillId="0" borderId="14" xfId="0" applyFont="1" applyBorder="1" applyAlignment="1">
      <alignment horizontal="left" vertical="center" wrapText="1" indent="1"/>
    </xf>
    <xf numFmtId="4" fontId="7" fillId="0" borderId="0" xfId="5" applyNumberFormat="1" applyFont="1"/>
    <xf numFmtId="0" fontId="7" fillId="0" borderId="11" xfId="0" applyFont="1" applyBorder="1" applyAlignment="1">
      <alignment vertical="center" wrapText="1"/>
    </xf>
    <xf numFmtId="168" fontId="22" fillId="0" borderId="1" xfId="3" applyNumberFormat="1" applyFont="1" applyFill="1" applyBorder="1" applyAlignment="1">
      <alignment horizontal="center" vertical="center"/>
    </xf>
    <xf numFmtId="10" fontId="22" fillId="0" borderId="1" xfId="3" applyNumberFormat="1" applyFont="1" applyFill="1" applyBorder="1" applyAlignment="1">
      <alignment horizontal="center" vertical="center"/>
    </xf>
    <xf numFmtId="168" fontId="22" fillId="0" borderId="11" xfId="3" applyNumberFormat="1" applyFont="1" applyFill="1" applyBorder="1" applyAlignment="1">
      <alignment horizontal="center" vertical="center"/>
    </xf>
    <xf numFmtId="10" fontId="22" fillId="0" borderId="11" xfId="3" applyNumberFormat="1" applyFont="1" applyFill="1" applyBorder="1" applyAlignment="1">
      <alignment horizontal="center" vertical="center"/>
    </xf>
    <xf numFmtId="0" fontId="7" fillId="0" borderId="1" xfId="5" applyFont="1" applyBorder="1" applyAlignment="1">
      <alignment horizontal="left" vertical="center" indent="5"/>
    </xf>
    <xf numFmtId="0" fontId="7" fillId="0" borderId="14" xfId="5" applyFont="1" applyBorder="1" applyAlignment="1">
      <alignment horizontal="left" vertical="center" indent="5"/>
    </xf>
    <xf numFmtId="168" fontId="22" fillId="0" borderId="14" xfId="3" applyNumberFormat="1" applyFont="1" applyFill="1" applyBorder="1" applyAlignment="1">
      <alignment horizontal="center" vertical="center"/>
    </xf>
    <xf numFmtId="10" fontId="22" fillId="0" borderId="14" xfId="3" applyNumberFormat="1" applyFont="1" applyFill="1" applyBorder="1" applyAlignment="1">
      <alignment horizontal="center" vertical="center"/>
    </xf>
    <xf numFmtId="169" fontId="22" fillId="0" borderId="1" xfId="0" applyNumberFormat="1" applyFont="1" applyBorder="1" applyAlignment="1">
      <alignment horizontal="center" vertical="center"/>
    </xf>
    <xf numFmtId="0" fontId="22" fillId="0" borderId="6" xfId="0" applyFont="1" applyBorder="1" applyAlignment="1">
      <alignment horizontal="center" vertical="center"/>
    </xf>
    <xf numFmtId="0" fontId="7" fillId="0" borderId="14" xfId="0" applyFont="1" applyBorder="1" applyAlignment="1">
      <alignment vertical="center" wrapText="1"/>
    </xf>
    <xf numFmtId="4" fontId="7" fillId="0" borderId="14" xfId="4" applyNumberFormat="1" applyFont="1" applyFill="1" applyBorder="1" applyAlignment="1">
      <alignment horizontal="center" vertical="center"/>
    </xf>
    <xf numFmtId="165" fontId="7" fillId="0" borderId="14" xfId="4" applyNumberFormat="1" applyFont="1" applyFill="1" applyBorder="1" applyAlignment="1">
      <alignment horizontal="center" vertical="center"/>
    </xf>
    <xf numFmtId="49" fontId="11" fillId="0" borderId="15" xfId="5" applyNumberFormat="1" applyFont="1" applyBorder="1" applyAlignment="1">
      <alignment horizontal="center" vertical="center"/>
    </xf>
    <xf numFmtId="0" fontId="11" fillId="0" borderId="14" xfId="5" applyFont="1" applyBorder="1" applyAlignment="1">
      <alignment horizontal="center" vertical="center" wrapText="1"/>
    </xf>
    <xf numFmtId="168" fontId="7" fillId="0" borderId="4" xfId="5" applyNumberFormat="1" applyFont="1" applyBorder="1" applyAlignment="1">
      <alignment horizontal="center" vertical="center" wrapText="1"/>
    </xf>
    <xf numFmtId="4" fontId="7" fillId="0" borderId="4" xfId="5" applyNumberFormat="1" applyFont="1" applyBorder="1" applyAlignment="1">
      <alignment horizontal="center" vertical="center" wrapText="1"/>
    </xf>
    <xf numFmtId="165" fontId="7" fillId="0" borderId="4" xfId="5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/>
    </xf>
    <xf numFmtId="168" fontId="7" fillId="0" borderId="1" xfId="5" applyNumberFormat="1" applyFont="1" applyBorder="1" applyAlignment="1">
      <alignment horizontal="center" vertical="center" wrapText="1"/>
    </xf>
    <xf numFmtId="4" fontId="7" fillId="0" borderId="1" xfId="5" applyNumberFormat="1" applyFont="1" applyBorder="1" applyAlignment="1">
      <alignment horizontal="center" vertical="center" wrapText="1"/>
    </xf>
    <xf numFmtId="165" fontId="7" fillId="0" borderId="1" xfId="5" applyNumberFormat="1" applyFont="1" applyBorder="1" applyAlignment="1">
      <alignment horizontal="center" vertical="center" wrapText="1"/>
    </xf>
    <xf numFmtId="4" fontId="7" fillId="0" borderId="1" xfId="5" applyNumberFormat="1" applyFont="1" applyBorder="1" applyAlignment="1">
      <alignment horizontal="left" vertical="center" wrapText="1"/>
    </xf>
    <xf numFmtId="0" fontId="7" fillId="0" borderId="1" xfId="5" applyFont="1" applyBorder="1" applyAlignment="1">
      <alignment horizontal="left" vertical="center" indent="7"/>
    </xf>
    <xf numFmtId="0" fontId="27" fillId="0" borderId="0" xfId="6" applyFont="1" applyAlignment="1">
      <alignment vertical="center" wrapText="1"/>
    </xf>
    <xf numFmtId="0" fontId="28" fillId="0" borderId="0" xfId="7" applyFont="1" applyAlignment="1">
      <alignment vertical="center"/>
    </xf>
    <xf numFmtId="0" fontId="7" fillId="0" borderId="11" xfId="0" applyFont="1" applyBorder="1" applyAlignment="1">
      <alignment horizontal="left" vertical="center" wrapText="1" indent="1"/>
    </xf>
    <xf numFmtId="168" fontId="7" fillId="0" borderId="11" xfId="5" applyNumberFormat="1" applyFont="1" applyBorder="1" applyAlignment="1">
      <alignment horizontal="center" vertical="center" wrapText="1"/>
    </xf>
    <xf numFmtId="4" fontId="7" fillId="0" borderId="11" xfId="5" applyNumberFormat="1" applyFont="1" applyBorder="1" applyAlignment="1">
      <alignment horizontal="center" vertical="center" wrapText="1"/>
    </xf>
    <xf numFmtId="165" fontId="7" fillId="0" borderId="11" xfId="5" applyNumberFormat="1" applyFont="1" applyBorder="1" applyAlignment="1">
      <alignment horizontal="center" vertical="center" wrapText="1"/>
    </xf>
    <xf numFmtId="0" fontId="7" fillId="0" borderId="19" xfId="5" applyFont="1" applyBorder="1" applyAlignment="1">
      <alignment horizontal="center" vertical="center" wrapText="1"/>
    </xf>
    <xf numFmtId="168" fontId="7" fillId="0" borderId="20" xfId="5" applyNumberFormat="1" applyFont="1" applyBorder="1" applyAlignment="1">
      <alignment horizontal="center" vertical="center"/>
    </xf>
    <xf numFmtId="4" fontId="7" fillId="0" borderId="20" xfId="5" applyNumberFormat="1" applyFont="1" applyBorder="1" applyAlignment="1">
      <alignment horizontal="center" vertical="center"/>
    </xf>
    <xf numFmtId="49" fontId="7" fillId="0" borderId="7" xfId="5" applyNumberFormat="1" applyFont="1" applyBorder="1" applyAlignment="1">
      <alignment horizontal="center" vertical="center"/>
    </xf>
    <xf numFmtId="168" fontId="7" fillId="0" borderId="1" xfId="5" applyNumberFormat="1" applyFont="1" applyBorder="1" applyAlignment="1">
      <alignment horizontal="center" vertical="center"/>
    </xf>
    <xf numFmtId="4" fontId="7" fillId="0" borderId="1" xfId="5" applyNumberFormat="1" applyFont="1" applyBorder="1" applyAlignment="1">
      <alignment horizontal="center" vertical="center"/>
    </xf>
    <xf numFmtId="165" fontId="7" fillId="0" borderId="1" xfId="5" applyNumberFormat="1" applyFont="1" applyBorder="1" applyAlignment="1">
      <alignment horizontal="center" vertical="center"/>
    </xf>
    <xf numFmtId="0" fontId="7" fillId="0" borderId="6" xfId="5" applyFont="1" applyBorder="1" applyAlignment="1">
      <alignment horizontal="center" vertical="center" wrapText="1"/>
    </xf>
    <xf numFmtId="49" fontId="7" fillId="0" borderId="15" xfId="5" applyNumberFormat="1" applyFont="1" applyBorder="1" applyAlignment="1">
      <alignment horizontal="center" vertical="center"/>
    </xf>
    <xf numFmtId="0" fontId="7" fillId="0" borderId="14" xfId="5" applyFont="1" applyBorder="1" applyAlignment="1">
      <alignment horizontal="left" vertical="center" wrapText="1" indent="3"/>
    </xf>
    <xf numFmtId="168" fontId="7" fillId="0" borderId="14" xfId="5" applyNumberFormat="1" applyFont="1" applyBorder="1" applyAlignment="1">
      <alignment horizontal="center" vertical="center"/>
    </xf>
    <xf numFmtId="4" fontId="7" fillId="0" borderId="14" xfId="5" applyNumberFormat="1" applyFont="1" applyBorder="1" applyAlignment="1">
      <alignment horizontal="center" vertical="center"/>
    </xf>
    <xf numFmtId="165" fontId="7" fillId="0" borderId="14" xfId="5" applyNumberFormat="1" applyFont="1" applyBorder="1" applyAlignment="1">
      <alignment horizontal="center" vertical="center"/>
    </xf>
    <xf numFmtId="49" fontId="16" fillId="0" borderId="26" xfId="5" applyNumberFormat="1" applyFont="1" applyBorder="1" applyAlignment="1">
      <alignment horizontal="left" vertical="center"/>
    </xf>
    <xf numFmtId="0" fontId="6" fillId="0" borderId="0" xfId="5" applyFont="1" applyAlignment="1">
      <alignment wrapText="1"/>
    </xf>
    <xf numFmtId="0" fontId="6" fillId="0" borderId="0" xfId="5" applyFont="1" applyAlignment="1">
      <alignment horizontal="center" vertical="center" wrapText="1"/>
    </xf>
    <xf numFmtId="0" fontId="6" fillId="0" borderId="0" xfId="5" applyFont="1"/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49" fontId="7" fillId="0" borderId="1" xfId="2" applyNumberFormat="1" applyFont="1" applyBorder="1" applyAlignment="1">
      <alignment horizontal="center" vertical="center"/>
    </xf>
    <xf numFmtId="49" fontId="7" fillId="0" borderId="1" xfId="1" applyNumberFormat="1" applyFont="1" applyBorder="1" applyAlignment="1">
      <alignment horizontal="left" vertical="center" wrapText="1"/>
    </xf>
    <xf numFmtId="49" fontId="14" fillId="0" borderId="1" xfId="1" applyNumberFormat="1" applyFont="1" applyBorder="1" applyAlignment="1">
      <alignment horizontal="left" vertical="center" wrapText="1"/>
    </xf>
    <xf numFmtId="49" fontId="16" fillId="0" borderId="1" xfId="1" applyNumberFormat="1" applyFont="1" applyBorder="1" applyAlignment="1">
      <alignment horizontal="left" vertical="center" wrapText="1"/>
    </xf>
    <xf numFmtId="49" fontId="6" fillId="0" borderId="1" xfId="1" applyNumberFormat="1" applyFont="1" applyBorder="1" applyAlignment="1">
      <alignment horizontal="left" vertical="center" wrapText="1"/>
    </xf>
    <xf numFmtId="49" fontId="13" fillId="0" borderId="1" xfId="1" applyNumberFormat="1" applyFont="1" applyBorder="1" applyAlignment="1">
      <alignment horizontal="left" vertical="center" wrapText="1"/>
    </xf>
    <xf numFmtId="49" fontId="5" fillId="0" borderId="1" xfId="1" applyNumberFormat="1" applyFont="1" applyBorder="1" applyAlignment="1">
      <alignment horizontal="left" vertical="center" wrapText="1"/>
    </xf>
    <xf numFmtId="166" fontId="13" fillId="0" borderId="1" xfId="0" applyNumberFormat="1" applyFont="1" applyBorder="1" applyAlignment="1">
      <alignment horizontal="center" vertical="center"/>
    </xf>
    <xf numFmtId="170" fontId="6" fillId="0" borderId="1" xfId="0" applyNumberFormat="1" applyFont="1" applyBorder="1" applyAlignment="1">
      <alignment horizontal="center" vertical="center"/>
    </xf>
    <xf numFmtId="170" fontId="14" fillId="0" borderId="1" xfId="0" applyNumberFormat="1" applyFont="1" applyBorder="1" applyAlignment="1">
      <alignment horizontal="center" vertical="center"/>
    </xf>
    <xf numFmtId="0" fontId="14" fillId="0" borderId="1" xfId="0" applyNumberFormat="1" applyFont="1" applyBorder="1" applyAlignment="1">
      <alignment horizontal="center" vertical="center"/>
    </xf>
    <xf numFmtId="0" fontId="7" fillId="0" borderId="1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/>
    </xf>
    <xf numFmtId="0" fontId="7" fillId="0" borderId="1" xfId="0" applyNumberFormat="1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left" wrapText="1"/>
    </xf>
    <xf numFmtId="0" fontId="6" fillId="0" borderId="1" xfId="0" applyFont="1" applyBorder="1" applyAlignment="1">
      <alignment horizontal="center" vertical="center"/>
    </xf>
    <xf numFmtId="49" fontId="18" fillId="0" borderId="1" xfId="1" applyNumberFormat="1" applyFont="1" applyBorder="1" applyAlignment="1">
      <alignment horizontal="left" vertical="center" wrapText="1"/>
    </xf>
    <xf numFmtId="49" fontId="9" fillId="0" borderId="1" xfId="1" applyNumberFormat="1" applyFont="1" applyBorder="1" applyAlignment="1">
      <alignment horizontal="left" vertical="center" wrapText="1"/>
    </xf>
    <xf numFmtId="0" fontId="18" fillId="0" borderId="1" xfId="0" applyNumberFormat="1" applyFont="1" applyBorder="1" applyAlignment="1">
      <alignment horizontal="center" vertical="center"/>
    </xf>
    <xf numFmtId="49" fontId="13" fillId="0" borderId="0" xfId="1" applyNumberFormat="1" applyFont="1" applyBorder="1" applyAlignment="1">
      <alignment horizontal="left" vertical="center" wrapText="1"/>
    </xf>
    <xf numFmtId="167" fontId="13" fillId="0" borderId="0" xfId="0" applyNumberFormat="1" applyFont="1" applyBorder="1" applyAlignment="1">
      <alignment horizontal="center" vertical="center"/>
    </xf>
    <xf numFmtId="0" fontId="13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49" fontId="8" fillId="0" borderId="3" xfId="0" applyNumberFormat="1" applyFont="1" applyBorder="1" applyAlignment="1">
      <alignment horizontal="center"/>
    </xf>
    <xf numFmtId="49" fontId="7" fillId="0" borderId="3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49" fontId="6" fillId="0" borderId="1" xfId="2" applyNumberFormat="1" applyFont="1" applyBorder="1" applyAlignment="1">
      <alignment horizontal="center" vertical="center"/>
    </xf>
    <xf numFmtId="166" fontId="16" fillId="0" borderId="1" xfId="0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166" fontId="5" fillId="0" borderId="1" xfId="0" applyNumberFormat="1" applyFont="1" applyBorder="1" applyAlignment="1">
      <alignment horizontal="center" vertical="center"/>
    </xf>
    <xf numFmtId="49" fontId="5" fillId="0" borderId="1" xfId="2" applyNumberFormat="1" applyFont="1" applyBorder="1" applyAlignment="1">
      <alignment horizontal="center" vertical="center"/>
    </xf>
    <xf numFmtId="166" fontId="4" fillId="0" borderId="1" xfId="0" applyNumberFormat="1" applyFont="1" applyBorder="1" applyAlignment="1">
      <alignment horizontal="center"/>
    </xf>
    <xf numFmtId="166" fontId="14" fillId="0" borderId="1" xfId="0" applyNumberFormat="1" applyFont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 vertical="center"/>
    </xf>
    <xf numFmtId="49" fontId="9" fillId="0" borderId="1" xfId="2" applyNumberFormat="1" applyFont="1" applyBorder="1" applyAlignment="1">
      <alignment horizontal="center" vertical="center"/>
    </xf>
    <xf numFmtId="166" fontId="18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horizontal="right" wrapText="1"/>
    </xf>
    <xf numFmtId="0" fontId="3" fillId="0" borderId="0" xfId="0" applyFont="1" applyAlignment="1">
      <alignment horizontal="left" wrapText="1"/>
    </xf>
    <xf numFmtId="0" fontId="7" fillId="0" borderId="0" xfId="0" applyFont="1" applyAlignment="1">
      <alignment horizontal="left" wrapText="1"/>
    </xf>
    <xf numFmtId="0" fontId="6" fillId="0" borderId="0" xfId="0" applyFont="1" applyAlignment="1">
      <alignment horizontal="left" wrapText="1"/>
    </xf>
    <xf numFmtId="0" fontId="6" fillId="0" borderId="1" xfId="0" applyFont="1" applyBorder="1" applyAlignment="1">
      <alignment horizontal="center" wrapText="1"/>
    </xf>
    <xf numFmtId="0" fontId="3" fillId="0" borderId="0" xfId="0" applyFont="1" applyBorder="1" applyAlignment="1">
      <alignment horizontal="left" wrapText="1"/>
    </xf>
    <xf numFmtId="0" fontId="7" fillId="0" borderId="0" xfId="0" applyFont="1" applyAlignment="1">
      <alignment horizontal="right" wrapText="1"/>
    </xf>
    <xf numFmtId="0" fontId="5" fillId="0" borderId="0" xfId="0" applyFont="1" applyAlignment="1">
      <alignment horizontal="right" wrapText="1"/>
    </xf>
    <xf numFmtId="0" fontId="10" fillId="0" borderId="0" xfId="0" applyFont="1" applyAlignment="1">
      <alignment horizontal="left" wrapText="1"/>
    </xf>
    <xf numFmtId="0" fontId="9" fillId="0" borderId="0" xfId="0" applyFont="1" applyAlignment="1">
      <alignment horizontal="left" wrapText="1"/>
    </xf>
    <xf numFmtId="0" fontId="5" fillId="0" borderId="0" xfId="0" applyFont="1" applyAlignment="1">
      <alignment horizontal="left" wrapText="1"/>
    </xf>
    <xf numFmtId="0" fontId="4" fillId="0" borderId="1" xfId="0" applyFont="1" applyBorder="1" applyAlignment="1">
      <alignment horizontal="center" vertical="top" wrapText="1"/>
    </xf>
    <xf numFmtId="0" fontId="13" fillId="0" borderId="1" xfId="0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left" vertical="center" wrapText="1"/>
    </xf>
    <xf numFmtId="171" fontId="6" fillId="0" borderId="1" xfId="0" applyNumberFormat="1" applyFont="1" applyBorder="1" applyAlignment="1">
      <alignment horizontal="center" vertical="center"/>
    </xf>
    <xf numFmtId="166" fontId="9" fillId="0" borderId="2" xfId="0" applyNumberFormat="1" applyFont="1" applyBorder="1" applyAlignment="1">
      <alignment horizontal="center"/>
    </xf>
    <xf numFmtId="166" fontId="7" fillId="0" borderId="1" xfId="0" applyNumberFormat="1" applyFont="1" applyBorder="1" applyAlignment="1">
      <alignment horizontal="center"/>
    </xf>
    <xf numFmtId="2" fontId="9" fillId="0" borderId="2" xfId="0" applyNumberFormat="1" applyFont="1" applyBorder="1" applyAlignment="1">
      <alignment horizontal="center"/>
    </xf>
    <xf numFmtId="2" fontId="18" fillId="0" borderId="1" xfId="0" applyNumberFormat="1" applyFont="1" applyBorder="1" applyAlignment="1">
      <alignment horizontal="center" vertical="center"/>
    </xf>
    <xf numFmtId="2" fontId="13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/>
    </xf>
    <xf numFmtId="172" fontId="7" fillId="0" borderId="1" xfId="0" applyNumberFormat="1" applyFont="1" applyBorder="1" applyAlignment="1">
      <alignment horizontal="center" vertical="center"/>
    </xf>
    <xf numFmtId="2" fontId="14" fillId="0" borderId="1" xfId="0" applyNumberFormat="1" applyFont="1" applyBorder="1" applyAlignment="1">
      <alignment horizontal="center" vertical="center"/>
    </xf>
    <xf numFmtId="49" fontId="9" fillId="0" borderId="11" xfId="2" applyNumberFormat="1" applyFont="1" applyBorder="1" applyAlignment="1">
      <alignment horizontal="center" vertical="center"/>
    </xf>
    <xf numFmtId="168" fontId="7" fillId="0" borderId="0" xfId="5" applyNumberFormat="1" applyFont="1"/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9" fontId="16" fillId="0" borderId="1" xfId="0" applyNumberFormat="1" applyFont="1" applyBorder="1" applyAlignment="1">
      <alignment horizontal="center" vertical="center"/>
    </xf>
    <xf numFmtId="0" fontId="16" fillId="0" borderId="1" xfId="0" applyNumberFormat="1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left" vertical="center" wrapText="1"/>
    </xf>
    <xf numFmtId="49" fontId="13" fillId="0" borderId="1" xfId="0" applyNumberFormat="1" applyFont="1" applyBorder="1" applyAlignment="1">
      <alignment horizontal="center" vertical="center"/>
    </xf>
    <xf numFmtId="0" fontId="17" fillId="0" borderId="1" xfId="0" applyNumberFormat="1" applyFont="1" applyBorder="1" applyAlignment="1">
      <alignment horizontal="left" vertical="center" wrapText="1"/>
    </xf>
    <xf numFmtId="49" fontId="14" fillId="0" borderId="1" xfId="0" applyNumberFormat="1" applyFont="1" applyBorder="1" applyAlignment="1">
      <alignment horizontal="center" vertical="center"/>
    </xf>
    <xf numFmtId="0" fontId="9" fillId="0" borderId="1" xfId="1" applyNumberFormat="1" applyFont="1" applyBorder="1" applyAlignment="1">
      <alignment horizontal="left" vertical="center" wrapText="1"/>
    </xf>
    <xf numFmtId="49" fontId="18" fillId="0" borderId="1" xfId="0" applyNumberFormat="1" applyFont="1" applyBorder="1" applyAlignment="1">
      <alignment horizontal="center" vertical="center"/>
    </xf>
    <xf numFmtId="0" fontId="9" fillId="0" borderId="1" xfId="0" applyNumberFormat="1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49" fontId="8" fillId="0" borderId="3" xfId="0" applyNumberFormat="1" applyFont="1" applyBorder="1" applyAlignment="1">
      <alignment horizontal="center"/>
    </xf>
    <xf numFmtId="0" fontId="7" fillId="0" borderId="11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right" vertical="top" wrapText="1"/>
    </xf>
    <xf numFmtId="0" fontId="8" fillId="0" borderId="0" xfId="0" applyFont="1" applyAlignment="1">
      <alignment horizontal="center"/>
    </xf>
    <xf numFmtId="0" fontId="7" fillId="0" borderId="2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6" fillId="0" borderId="1" xfId="0" applyFont="1" applyBorder="1" applyAlignment="1">
      <alignment horizontal="center" vertical="center" textRotation="90" wrapText="1"/>
    </xf>
    <xf numFmtId="0" fontId="6" fillId="0" borderId="11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 textRotation="90" wrapText="1"/>
    </xf>
    <xf numFmtId="0" fontId="6" fillId="0" borderId="4" xfId="0" applyFont="1" applyBorder="1" applyAlignment="1">
      <alignment horizontal="center" vertical="center" textRotation="90" wrapText="1"/>
    </xf>
    <xf numFmtId="0" fontId="6" fillId="0" borderId="0" xfId="0" applyFont="1" applyAlignment="1">
      <alignment horizontal="right" vertical="top" wrapText="1"/>
    </xf>
    <xf numFmtId="0" fontId="7" fillId="0" borderId="0" xfId="0" applyFont="1" applyAlignment="1">
      <alignment horizontal="center"/>
    </xf>
    <xf numFmtId="49" fontId="7" fillId="0" borderId="3" xfId="0" applyNumberFormat="1" applyFont="1" applyBorder="1" applyAlignment="1">
      <alignment horizontal="center"/>
    </xf>
    <xf numFmtId="0" fontId="7" fillId="0" borderId="3" xfId="0" applyNumberFormat="1" applyFont="1" applyBorder="1" applyAlignment="1">
      <alignment horizontal="center"/>
    </xf>
    <xf numFmtId="0" fontId="6" fillId="0" borderId="25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6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9" fillId="0" borderId="0" xfId="0" applyFont="1" applyAlignment="1">
      <alignment horizontal="center" vertical="top"/>
    </xf>
    <xf numFmtId="0" fontId="4" fillId="0" borderId="2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4" fillId="0" borderId="11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top"/>
    </xf>
    <xf numFmtId="0" fontId="4" fillId="0" borderId="22" xfId="0" applyFont="1" applyBorder="1" applyAlignment="1">
      <alignment horizontal="right" vertical="center"/>
    </xf>
    <xf numFmtId="0" fontId="4" fillId="0" borderId="5" xfId="0" applyFont="1" applyBorder="1" applyAlignment="1">
      <alignment horizontal="right" vertical="center"/>
    </xf>
    <xf numFmtId="0" fontId="5" fillId="0" borderId="0" xfId="0" applyFont="1" applyAlignment="1">
      <alignment horizontal="right" vertical="top" wrapText="1"/>
    </xf>
    <xf numFmtId="0" fontId="4" fillId="0" borderId="5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25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49" fontId="7" fillId="0" borderId="22" xfId="0" applyNumberFormat="1" applyFont="1" applyBorder="1" applyAlignment="1">
      <alignment horizontal="center"/>
    </xf>
    <xf numFmtId="49" fontId="7" fillId="0" borderId="5" xfId="0" applyNumberFormat="1" applyFont="1" applyBorder="1" applyAlignment="1">
      <alignment horizontal="center"/>
    </xf>
    <xf numFmtId="49" fontId="7" fillId="0" borderId="2" xfId="0" applyNumberFormat="1" applyFont="1" applyBorder="1" applyAlignment="1">
      <alignment horizontal="center"/>
    </xf>
    <xf numFmtId="0" fontId="8" fillId="0" borderId="3" xfId="0" applyNumberFormat="1" applyFont="1" applyBorder="1" applyAlignment="1">
      <alignment horizontal="center"/>
    </xf>
    <xf numFmtId="0" fontId="8" fillId="0" borderId="0" xfId="0" applyFont="1" applyAlignment="1">
      <alignment horizontal="center" wrapText="1"/>
    </xf>
    <xf numFmtId="0" fontId="6" fillId="0" borderId="22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22" xfId="0" applyFont="1" applyBorder="1" applyAlignment="1">
      <alignment horizontal="right" vertical="center"/>
    </xf>
    <xf numFmtId="0" fontId="6" fillId="0" borderId="5" xfId="0" applyFont="1" applyBorder="1" applyAlignment="1">
      <alignment horizontal="right" vertical="center"/>
    </xf>
    <xf numFmtId="0" fontId="6" fillId="0" borderId="28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5" xfId="0" applyFont="1" applyBorder="1" applyAlignment="1">
      <alignment horizontal="left"/>
    </xf>
    <xf numFmtId="0" fontId="9" fillId="0" borderId="22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3" xfId="0" applyFont="1" applyBorder="1" applyAlignment="1">
      <alignment horizontal="center"/>
    </xf>
    <xf numFmtId="0" fontId="9" fillId="0" borderId="11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28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29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27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49" fontId="5" fillId="0" borderId="3" xfId="0" applyNumberFormat="1" applyFont="1" applyBorder="1" applyAlignment="1">
      <alignment horizontal="center"/>
    </xf>
    <xf numFmtId="0" fontId="5" fillId="0" borderId="3" xfId="0" applyNumberFormat="1" applyFont="1" applyBorder="1" applyAlignment="1">
      <alignment horizontal="center"/>
    </xf>
    <xf numFmtId="0" fontId="9" fillId="0" borderId="26" xfId="0" applyFont="1" applyBorder="1" applyAlignment="1">
      <alignment horizontal="center" vertical="top"/>
    </xf>
    <xf numFmtId="49" fontId="9" fillId="0" borderId="22" xfId="0" applyNumberFormat="1" applyFont="1" applyBorder="1" applyAlignment="1">
      <alignment horizontal="center"/>
    </xf>
    <xf numFmtId="49" fontId="9" fillId="0" borderId="5" xfId="0" applyNumberFormat="1" applyFont="1" applyBorder="1" applyAlignment="1">
      <alignment horizontal="center"/>
    </xf>
    <xf numFmtId="49" fontId="9" fillId="0" borderId="2" xfId="0" applyNumberFormat="1" applyFont="1" applyBorder="1" applyAlignment="1">
      <alignment horizontal="center"/>
    </xf>
    <xf numFmtId="0" fontId="9" fillId="0" borderId="4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textRotation="90" wrapText="1"/>
    </xf>
    <xf numFmtId="0" fontId="9" fillId="0" borderId="2" xfId="0" applyFont="1" applyBorder="1" applyAlignment="1">
      <alignment horizontal="center" vertical="center" textRotation="90" wrapText="1"/>
    </xf>
    <xf numFmtId="0" fontId="6" fillId="0" borderId="26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/>
    </xf>
    <xf numFmtId="0" fontId="7" fillId="0" borderId="25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49" fontId="6" fillId="0" borderId="0" xfId="5" applyNumberFormat="1" applyFont="1" applyAlignment="1">
      <alignment horizontal="left" vertical="top" wrapText="1"/>
    </xf>
    <xf numFmtId="49" fontId="3" fillId="0" borderId="32" xfId="5" applyNumberFormat="1" applyBorder="1" applyAlignment="1">
      <alignment horizontal="center" vertical="center"/>
    </xf>
    <xf numFmtId="49" fontId="3" fillId="0" borderId="33" xfId="5" applyNumberFormat="1" applyBorder="1" applyAlignment="1">
      <alignment horizontal="center" vertical="center"/>
    </xf>
    <xf numFmtId="49" fontId="3" fillId="0" borderId="36" xfId="5" applyNumberFormat="1" applyBorder="1" applyAlignment="1">
      <alignment horizontal="center" vertical="center"/>
    </xf>
    <xf numFmtId="49" fontId="3" fillId="0" borderId="35" xfId="5" applyNumberFormat="1" applyBorder="1" applyAlignment="1">
      <alignment horizontal="center" vertical="center"/>
    </xf>
    <xf numFmtId="0" fontId="3" fillId="0" borderId="37" xfId="5" applyBorder="1" applyAlignment="1">
      <alignment horizontal="center" vertical="center" wrapText="1"/>
    </xf>
    <xf numFmtId="0" fontId="3" fillId="0" borderId="0" xfId="5" applyAlignment="1">
      <alignment horizontal="center" vertical="center" wrapText="1"/>
    </xf>
    <xf numFmtId="49" fontId="7" fillId="0" borderId="18" xfId="5" applyNumberFormat="1" applyFont="1" applyBorder="1" applyAlignment="1">
      <alignment horizontal="center" vertical="center" wrapText="1"/>
    </xf>
    <xf numFmtId="49" fontId="7" fillId="0" borderId="7" xfId="5" applyNumberFormat="1" applyFont="1" applyBorder="1" applyAlignment="1">
      <alignment horizontal="center" vertical="center" wrapText="1"/>
    </xf>
    <xf numFmtId="0" fontId="7" fillId="0" borderId="20" xfId="5" applyFont="1" applyBorder="1" applyAlignment="1">
      <alignment horizontal="center" vertical="center" wrapText="1"/>
    </xf>
    <xf numFmtId="0" fontId="7" fillId="0" borderId="1" xfId="5" applyFont="1" applyBorder="1" applyAlignment="1">
      <alignment horizontal="center" vertical="center" wrapText="1"/>
    </xf>
    <xf numFmtId="0" fontId="7" fillId="0" borderId="19" xfId="5" applyFont="1" applyBorder="1" applyAlignment="1">
      <alignment horizontal="center" vertical="center" wrapText="1"/>
    </xf>
    <xf numFmtId="0" fontId="7" fillId="0" borderId="6" xfId="5" applyFont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 wrapText="1"/>
    </xf>
    <xf numFmtId="0" fontId="7" fillId="0" borderId="31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7" fillId="0" borderId="21" xfId="5" applyFont="1" applyBorder="1" applyAlignment="1">
      <alignment horizontal="left" vertical="center" wrapText="1"/>
    </xf>
    <xf numFmtId="0" fontId="7" fillId="0" borderId="31" xfId="5" applyFont="1" applyBorder="1" applyAlignment="1">
      <alignment horizontal="left" vertical="center" wrapText="1"/>
    </xf>
    <xf numFmtId="49" fontId="6" fillId="0" borderId="0" xfId="5" applyNumberFormat="1" applyFont="1" applyAlignment="1">
      <alignment horizontal="left" vertical="center"/>
    </xf>
    <xf numFmtId="49" fontId="6" fillId="0" borderId="0" xfId="5" applyNumberFormat="1" applyFont="1" applyAlignment="1">
      <alignment horizontal="left" vertical="center" wrapText="1"/>
    </xf>
    <xf numFmtId="0" fontId="12" fillId="0" borderId="35" xfId="5" applyFont="1" applyBorder="1" applyAlignment="1">
      <alignment horizontal="center" vertical="center" wrapText="1"/>
    </xf>
    <xf numFmtId="49" fontId="14" fillId="0" borderId="18" xfId="5" applyNumberFormat="1" applyFont="1" applyBorder="1" applyAlignment="1">
      <alignment horizontal="center" vertical="center" wrapText="1"/>
    </xf>
    <xf numFmtId="49" fontId="14" fillId="0" borderId="7" xfId="5" applyNumberFormat="1" applyFont="1" applyBorder="1" applyAlignment="1">
      <alignment horizontal="center" vertical="center" wrapText="1"/>
    </xf>
    <xf numFmtId="0" fontId="14" fillId="0" borderId="20" xfId="5" applyFont="1" applyBorder="1" applyAlignment="1">
      <alignment horizontal="center" vertical="center" wrapText="1"/>
    </xf>
    <xf numFmtId="0" fontId="14" fillId="0" borderId="1" xfId="5" applyFont="1" applyBorder="1" applyAlignment="1">
      <alignment horizontal="center" vertical="center" wrapText="1"/>
    </xf>
    <xf numFmtId="0" fontId="14" fillId="0" borderId="19" xfId="5" applyFont="1" applyBorder="1" applyAlignment="1">
      <alignment horizontal="center" vertical="center" wrapText="1"/>
    </xf>
    <xf numFmtId="0" fontId="14" fillId="0" borderId="6" xfId="5" applyFont="1" applyBorder="1" applyAlignment="1">
      <alignment horizontal="center" vertical="center" wrapText="1"/>
    </xf>
    <xf numFmtId="0" fontId="26" fillId="0" borderId="21" xfId="5" applyFont="1" applyBorder="1" applyAlignment="1">
      <alignment horizontal="center" vertical="center" wrapText="1"/>
    </xf>
    <xf numFmtId="0" fontId="26" fillId="0" borderId="31" xfId="5" applyFont="1" applyBorder="1" applyAlignment="1">
      <alignment horizontal="center" vertical="center" wrapText="1"/>
    </xf>
    <xf numFmtId="0" fontId="26" fillId="0" borderId="34" xfId="5" applyFont="1" applyBorder="1" applyAlignment="1">
      <alignment horizontal="center" vertical="center" wrapText="1"/>
    </xf>
    <xf numFmtId="0" fontId="14" fillId="0" borderId="16" xfId="5" applyFont="1" applyBorder="1" applyAlignment="1">
      <alignment horizontal="center" vertical="center" wrapText="1"/>
    </xf>
    <xf numFmtId="0" fontId="14" fillId="0" borderId="8" xfId="5" applyFont="1" applyBorder="1" applyAlignment="1">
      <alignment horizontal="center" vertical="center" wrapText="1"/>
    </xf>
    <xf numFmtId="0" fontId="22" fillId="0" borderId="0" xfId="0" applyFont="1" applyAlignment="1">
      <alignment horizontal="right" vertical="center" wrapText="1"/>
    </xf>
    <xf numFmtId="0" fontId="25" fillId="0" borderId="0" xfId="0" applyFont="1" applyAlignment="1">
      <alignment horizontal="left" vertical="top"/>
    </xf>
    <xf numFmtId="0" fontId="23" fillId="0" borderId="0" xfId="5" applyFont="1" applyAlignment="1">
      <alignment horizontal="center" vertical="center" wrapText="1"/>
    </xf>
    <xf numFmtId="0" fontId="24" fillId="0" borderId="0" xfId="0" applyFont="1" applyAlignment="1">
      <alignment horizontal="right" vertical="center"/>
    </xf>
    <xf numFmtId="0" fontId="24" fillId="0" borderId="0" xfId="0" applyFont="1" applyAlignment="1">
      <alignment horizontal="left" vertical="top" wrapText="1"/>
    </xf>
    <xf numFmtId="49" fontId="12" fillId="0" borderId="0" xfId="0" applyNumberFormat="1" applyFont="1" applyAlignment="1">
      <alignment horizontal="left" vertical="top" wrapText="1"/>
    </xf>
    <xf numFmtId="0" fontId="12" fillId="0" borderId="0" xfId="0" applyNumberFormat="1" applyFont="1" applyAlignment="1">
      <alignment horizontal="left" vertical="top" wrapText="1"/>
    </xf>
  </cellXfs>
  <cellStyles count="11">
    <cellStyle name="Обычный" xfId="0" builtinId="0"/>
    <cellStyle name="Обычный 2" xfId="9" xr:uid="{00000000-0005-0000-0000-000001000000}"/>
    <cellStyle name="Обычный 2 2" xfId="10" xr:uid="{3EEA1662-103B-4BA4-B134-5030BDB9F530}"/>
    <cellStyle name="Обычный 22" xfId="8" xr:uid="{00000000-0005-0000-0000-000002000000}"/>
    <cellStyle name="Обычный 3" xfId="1" xr:uid="{00000000-0005-0000-0000-000003000000}"/>
    <cellStyle name="Обычный 3 2" xfId="5" xr:uid="{00000000-0005-0000-0000-000004000000}"/>
    <cellStyle name="Обычный 7" xfId="2" xr:uid="{00000000-0005-0000-0000-000005000000}"/>
    <cellStyle name="Обычный 8" xfId="6" xr:uid="{00000000-0005-0000-0000-000006000000}"/>
    <cellStyle name="Обычный_Формат МЭ  - (кор  08 09 2010) 2" xfId="7" xr:uid="{00000000-0005-0000-0000-000007000000}"/>
    <cellStyle name="Процентный" xfId="3" builtinId="5"/>
    <cellStyle name="Финансовый" xfId="4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19"/>
  <sheetViews>
    <sheetView tabSelected="1" zoomScaleNormal="100" zoomScaleSheetLayoutView="100" workbookViewId="0"/>
  </sheetViews>
  <sheetFormatPr defaultRowHeight="15.75" x14ac:dyDescent="0.25"/>
  <cols>
    <col min="1" max="1" width="8.140625" style="2" customWidth="1"/>
    <col min="2" max="2" width="48.5703125" style="2" customWidth="1"/>
    <col min="3" max="3" width="13.7109375" style="2" customWidth="1"/>
    <col min="4" max="4" width="13.85546875" style="2" customWidth="1"/>
    <col min="5" max="5" width="13" style="2" customWidth="1"/>
    <col min="6" max="6" width="13.7109375" style="2" customWidth="1"/>
    <col min="7" max="16" width="7.28515625" style="2" customWidth="1"/>
    <col min="17" max="17" width="13.7109375" style="2" customWidth="1"/>
    <col min="18" max="18" width="9.5703125" style="2" customWidth="1"/>
    <col min="19" max="19" width="7.28515625" style="2" customWidth="1"/>
    <col min="20" max="20" width="34.28515625" style="2" customWidth="1"/>
    <col min="21" max="16384" width="9.140625" style="2"/>
  </cols>
  <sheetData>
    <row r="1" spans="1:20" s="3" customFormat="1" ht="12" x14ac:dyDescent="0.2">
      <c r="T1" s="15" t="s">
        <v>41</v>
      </c>
    </row>
    <row r="2" spans="1:20" s="3" customFormat="1" ht="24" customHeight="1" x14ac:dyDescent="0.2">
      <c r="R2" s="344" t="s">
        <v>11</v>
      </c>
      <c r="S2" s="344"/>
      <c r="T2" s="344"/>
    </row>
    <row r="3" spans="1:20" s="11" customFormat="1" ht="12.75" x14ac:dyDescent="0.2">
      <c r="A3" s="345" t="s">
        <v>40</v>
      </c>
      <c r="B3" s="345"/>
      <c r="C3" s="345"/>
      <c r="D3" s="345"/>
      <c r="E3" s="345"/>
      <c r="F3" s="345"/>
      <c r="G3" s="345"/>
      <c r="H3" s="345"/>
      <c r="I3" s="345"/>
      <c r="J3" s="345"/>
      <c r="K3" s="345"/>
      <c r="L3" s="345"/>
      <c r="M3" s="345"/>
      <c r="N3" s="345"/>
      <c r="O3" s="345"/>
      <c r="P3" s="345"/>
      <c r="Q3" s="345"/>
      <c r="R3" s="345"/>
      <c r="S3" s="345"/>
      <c r="T3" s="345"/>
    </row>
    <row r="4" spans="1:20" s="11" customFormat="1" ht="12.75" x14ac:dyDescent="0.2">
      <c r="A4" s="345" t="s">
        <v>985</v>
      </c>
      <c r="B4" s="345"/>
      <c r="C4" s="345"/>
      <c r="D4" s="345"/>
      <c r="E4" s="345"/>
      <c r="F4" s="345"/>
      <c r="G4" s="345"/>
      <c r="H4" s="345"/>
      <c r="I4" s="345"/>
      <c r="J4" s="345"/>
      <c r="K4" s="345"/>
      <c r="L4" s="345"/>
      <c r="M4" s="345"/>
      <c r="N4" s="345"/>
      <c r="O4" s="345"/>
      <c r="P4" s="345"/>
      <c r="Q4" s="345"/>
      <c r="R4" s="345"/>
      <c r="S4" s="345"/>
      <c r="T4" s="345"/>
    </row>
    <row r="5" spans="1:20" ht="11.25" customHeight="1" x14ac:dyDescent="0.25"/>
    <row r="6" spans="1:20" s="11" customFormat="1" ht="12.75" x14ac:dyDescent="0.2">
      <c r="F6" s="12" t="s">
        <v>12</v>
      </c>
      <c r="G6" s="348" t="s">
        <v>820</v>
      </c>
      <c r="H6" s="348"/>
      <c r="I6" s="348"/>
      <c r="J6" s="348"/>
      <c r="K6" s="348"/>
      <c r="L6" s="348"/>
      <c r="M6" s="348"/>
      <c r="N6" s="348"/>
      <c r="O6" s="348"/>
      <c r="P6" s="13"/>
    </row>
    <row r="7" spans="1:20" s="9" customFormat="1" ht="12.75" customHeight="1" x14ac:dyDescent="0.2">
      <c r="G7" s="349" t="s">
        <v>13</v>
      </c>
      <c r="H7" s="349"/>
      <c r="I7" s="349"/>
      <c r="J7" s="349"/>
      <c r="K7" s="349"/>
      <c r="L7" s="349"/>
      <c r="M7" s="349"/>
      <c r="N7" s="349"/>
      <c r="O7" s="349"/>
      <c r="P7" s="10"/>
    </row>
    <row r="8" spans="1:20" ht="11.25" customHeight="1" x14ac:dyDescent="0.25"/>
    <row r="9" spans="1:20" s="11" customFormat="1" ht="12.75" x14ac:dyDescent="0.2">
      <c r="I9" s="12" t="s">
        <v>14</v>
      </c>
      <c r="J9" s="336" t="s">
        <v>954</v>
      </c>
      <c r="K9" s="336"/>
      <c r="L9" s="11" t="s">
        <v>15</v>
      </c>
    </row>
    <row r="10" spans="1:20" ht="11.25" customHeight="1" x14ac:dyDescent="0.25"/>
    <row r="11" spans="1:20" s="11" customFormat="1" ht="12.75" x14ac:dyDescent="0.2">
      <c r="G11" s="12" t="s">
        <v>16</v>
      </c>
      <c r="H11" s="57" t="s">
        <v>947</v>
      </c>
      <c r="I11" s="57"/>
      <c r="J11" s="57"/>
      <c r="K11" s="57"/>
      <c r="L11" s="57"/>
      <c r="M11" s="57"/>
      <c r="N11" s="57"/>
      <c r="O11" s="57"/>
      <c r="P11" s="57"/>
      <c r="Q11" s="61"/>
      <c r="R11" s="61"/>
      <c r="S11" s="61"/>
    </row>
    <row r="12" spans="1:20" s="9" customFormat="1" ht="12.75" customHeight="1" x14ac:dyDescent="0.2">
      <c r="H12" s="349" t="s">
        <v>17</v>
      </c>
      <c r="I12" s="349"/>
      <c r="J12" s="349"/>
      <c r="K12" s="349"/>
      <c r="L12" s="349"/>
      <c r="M12" s="349"/>
      <c r="N12" s="349"/>
      <c r="O12" s="349"/>
      <c r="P12" s="349"/>
    </row>
    <row r="13" spans="1:20" ht="11.25" customHeight="1" x14ac:dyDescent="0.25"/>
    <row r="14" spans="1:20" s="3" customFormat="1" ht="68.25" customHeight="1" x14ac:dyDescent="0.2">
      <c r="A14" s="337" t="s">
        <v>23</v>
      </c>
      <c r="B14" s="337" t="s">
        <v>22</v>
      </c>
      <c r="C14" s="337" t="s">
        <v>18</v>
      </c>
      <c r="D14" s="337" t="s">
        <v>39</v>
      </c>
      <c r="E14" s="337" t="s">
        <v>955</v>
      </c>
      <c r="F14" s="337" t="s">
        <v>956</v>
      </c>
      <c r="G14" s="342" t="s">
        <v>957</v>
      </c>
      <c r="H14" s="347"/>
      <c r="I14" s="347"/>
      <c r="J14" s="347"/>
      <c r="K14" s="347"/>
      <c r="L14" s="347"/>
      <c r="M14" s="347"/>
      <c r="N14" s="347"/>
      <c r="O14" s="347"/>
      <c r="P14" s="343"/>
      <c r="Q14" s="337" t="s">
        <v>38</v>
      </c>
      <c r="R14" s="342" t="s">
        <v>37</v>
      </c>
      <c r="S14" s="343"/>
      <c r="T14" s="337" t="s">
        <v>9</v>
      </c>
    </row>
    <row r="15" spans="1:20" s="3" customFormat="1" ht="15" customHeight="1" x14ac:dyDescent="0.2">
      <c r="A15" s="341"/>
      <c r="B15" s="341"/>
      <c r="C15" s="341"/>
      <c r="D15" s="341"/>
      <c r="E15" s="341"/>
      <c r="F15" s="341"/>
      <c r="G15" s="342" t="s">
        <v>36</v>
      </c>
      <c r="H15" s="343"/>
      <c r="I15" s="342" t="s">
        <v>35</v>
      </c>
      <c r="J15" s="343"/>
      <c r="K15" s="342" t="s">
        <v>34</v>
      </c>
      <c r="L15" s="343"/>
      <c r="M15" s="342" t="s">
        <v>33</v>
      </c>
      <c r="N15" s="343"/>
      <c r="O15" s="342" t="s">
        <v>32</v>
      </c>
      <c r="P15" s="343"/>
      <c r="Q15" s="341"/>
      <c r="R15" s="337" t="s">
        <v>7</v>
      </c>
      <c r="S15" s="339" t="s">
        <v>8</v>
      </c>
      <c r="T15" s="341"/>
    </row>
    <row r="16" spans="1:20" s="3" customFormat="1" ht="63" customHeight="1" x14ac:dyDescent="0.2">
      <c r="A16" s="338"/>
      <c r="B16" s="338"/>
      <c r="C16" s="338"/>
      <c r="D16" s="338"/>
      <c r="E16" s="346"/>
      <c r="F16" s="346"/>
      <c r="G16" s="17" t="s">
        <v>0</v>
      </c>
      <c r="H16" s="17" t="s">
        <v>5</v>
      </c>
      <c r="I16" s="17" t="s">
        <v>0</v>
      </c>
      <c r="J16" s="17" t="s">
        <v>5</v>
      </c>
      <c r="K16" s="17" t="s">
        <v>0</v>
      </c>
      <c r="L16" s="17" t="s">
        <v>5</v>
      </c>
      <c r="M16" s="17" t="s">
        <v>0</v>
      </c>
      <c r="N16" s="17" t="s">
        <v>5</v>
      </c>
      <c r="O16" s="17" t="s">
        <v>0</v>
      </c>
      <c r="P16" s="17" t="s">
        <v>5</v>
      </c>
      <c r="Q16" s="346"/>
      <c r="R16" s="338"/>
      <c r="S16" s="340"/>
      <c r="T16" s="338"/>
    </row>
    <row r="17" spans="1:20" s="3" customFormat="1" ht="12" x14ac:dyDescent="0.2">
      <c r="A17" s="5">
        <v>1</v>
      </c>
      <c r="B17" s="5">
        <v>2</v>
      </c>
      <c r="C17" s="5">
        <v>3</v>
      </c>
      <c r="D17" s="5">
        <v>4</v>
      </c>
      <c r="E17" s="5">
        <v>5</v>
      </c>
      <c r="F17" s="5">
        <v>6</v>
      </c>
      <c r="G17" s="5">
        <v>7</v>
      </c>
      <c r="H17" s="5">
        <v>8</v>
      </c>
      <c r="I17" s="5">
        <v>9</v>
      </c>
      <c r="J17" s="5">
        <v>10</v>
      </c>
      <c r="K17" s="5">
        <v>11</v>
      </c>
      <c r="L17" s="5">
        <v>12</v>
      </c>
      <c r="M17" s="5">
        <v>13</v>
      </c>
      <c r="N17" s="5">
        <v>14</v>
      </c>
      <c r="O17" s="5">
        <v>15</v>
      </c>
      <c r="P17" s="5">
        <v>16</v>
      </c>
      <c r="Q17" s="5">
        <v>17</v>
      </c>
      <c r="R17" s="5">
        <v>18</v>
      </c>
      <c r="S17" s="5">
        <v>19</v>
      </c>
      <c r="T17" s="5">
        <v>20</v>
      </c>
    </row>
    <row r="18" spans="1:20" s="3" customFormat="1" ht="12" x14ac:dyDescent="0.2">
      <c r="A18" s="6"/>
      <c r="B18" s="4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4"/>
    </row>
    <row r="19" spans="1:20" s="3" customFormat="1" ht="12" x14ac:dyDescent="0.2">
      <c r="A19" s="333" t="s">
        <v>10</v>
      </c>
      <c r="B19" s="334"/>
      <c r="C19" s="335"/>
      <c r="D19" s="134">
        <f t="shared" ref="D19:R19" si="0">D47+D107+D114</f>
        <v>22.477</v>
      </c>
      <c r="E19" s="134">
        <f t="shared" si="0"/>
        <v>0</v>
      </c>
      <c r="F19" s="134">
        <f t="shared" si="0"/>
        <v>22.477</v>
      </c>
      <c r="G19" s="134">
        <f t="shared" si="0"/>
        <v>22.477</v>
      </c>
      <c r="H19" s="134">
        <f t="shared" si="0"/>
        <v>0</v>
      </c>
      <c r="I19" s="134">
        <f t="shared" si="0"/>
        <v>0.48099999999999998</v>
      </c>
      <c r="J19" s="134">
        <f t="shared" si="0"/>
        <v>0</v>
      </c>
      <c r="K19" s="134">
        <f t="shared" si="0"/>
        <v>11.018000000000001</v>
      </c>
      <c r="L19" s="134">
        <f t="shared" si="0"/>
        <v>0</v>
      </c>
      <c r="M19" s="134">
        <f t="shared" si="0"/>
        <v>5.1470000000000002</v>
      </c>
      <c r="N19" s="134">
        <f t="shared" si="0"/>
        <v>0</v>
      </c>
      <c r="O19" s="134">
        <f t="shared" si="0"/>
        <v>5.8310000000000004</v>
      </c>
      <c r="P19" s="134">
        <f t="shared" si="0"/>
        <v>0</v>
      </c>
      <c r="Q19" s="134">
        <f t="shared" si="0"/>
        <v>22.477</v>
      </c>
      <c r="R19" s="134">
        <f t="shared" si="0"/>
        <v>-11.018000000000001</v>
      </c>
      <c r="S19" s="59">
        <f>IF(K19&lt;&gt;0,R19/K19,0)</f>
        <v>-1</v>
      </c>
      <c r="T19" s="87"/>
    </row>
    <row r="20" spans="1:20" s="3" customFormat="1" ht="12" x14ac:dyDescent="0.2">
      <c r="A20" s="58" t="s">
        <v>823</v>
      </c>
      <c r="B20" s="259" t="s">
        <v>824</v>
      </c>
      <c r="C20" s="8"/>
      <c r="D20" s="85" t="s">
        <v>868</v>
      </c>
      <c r="E20" s="85" t="s">
        <v>868</v>
      </c>
      <c r="F20" s="85" t="s">
        <v>868</v>
      </c>
      <c r="G20" s="85" t="s">
        <v>868</v>
      </c>
      <c r="H20" s="85" t="s">
        <v>868</v>
      </c>
      <c r="I20" s="85" t="s">
        <v>868</v>
      </c>
      <c r="J20" s="85" t="s">
        <v>868</v>
      </c>
      <c r="K20" s="85" t="s">
        <v>868</v>
      </c>
      <c r="L20" s="85" t="s">
        <v>868</v>
      </c>
      <c r="M20" s="85" t="s">
        <v>868</v>
      </c>
      <c r="N20" s="85" t="s">
        <v>868</v>
      </c>
      <c r="O20" s="85" t="s">
        <v>868</v>
      </c>
      <c r="P20" s="85" t="s">
        <v>868</v>
      </c>
      <c r="Q20" s="85" t="s">
        <v>868</v>
      </c>
      <c r="R20" s="85" t="s">
        <v>868</v>
      </c>
      <c r="S20" s="85" t="s">
        <v>868</v>
      </c>
      <c r="T20" s="87"/>
    </row>
    <row r="21" spans="1:20" s="3" customFormat="1" ht="24" x14ac:dyDescent="0.2">
      <c r="A21" s="58" t="s">
        <v>825</v>
      </c>
      <c r="B21" s="259" t="s">
        <v>826</v>
      </c>
      <c r="C21" s="8"/>
      <c r="D21" s="85" t="s">
        <v>868</v>
      </c>
      <c r="E21" s="85" t="s">
        <v>868</v>
      </c>
      <c r="F21" s="85" t="s">
        <v>868</v>
      </c>
      <c r="G21" s="85" t="s">
        <v>868</v>
      </c>
      <c r="H21" s="85" t="s">
        <v>868</v>
      </c>
      <c r="I21" s="85" t="s">
        <v>868</v>
      </c>
      <c r="J21" s="85" t="s">
        <v>868</v>
      </c>
      <c r="K21" s="85" t="s">
        <v>868</v>
      </c>
      <c r="L21" s="85" t="s">
        <v>868</v>
      </c>
      <c r="M21" s="85" t="s">
        <v>868</v>
      </c>
      <c r="N21" s="85" t="s">
        <v>868</v>
      </c>
      <c r="O21" s="85" t="s">
        <v>868</v>
      </c>
      <c r="P21" s="85" t="s">
        <v>868</v>
      </c>
      <c r="Q21" s="85" t="s">
        <v>868</v>
      </c>
      <c r="R21" s="85" t="s">
        <v>868</v>
      </c>
      <c r="S21" s="85" t="s">
        <v>868</v>
      </c>
      <c r="T21" s="87"/>
    </row>
    <row r="22" spans="1:20" s="3" customFormat="1" ht="36" x14ac:dyDescent="0.2">
      <c r="A22" s="58" t="s">
        <v>827</v>
      </c>
      <c r="B22" s="259" t="s">
        <v>828</v>
      </c>
      <c r="C22" s="8"/>
      <c r="D22" s="85" t="s">
        <v>868</v>
      </c>
      <c r="E22" s="85" t="s">
        <v>868</v>
      </c>
      <c r="F22" s="85" t="s">
        <v>868</v>
      </c>
      <c r="G22" s="85" t="s">
        <v>868</v>
      </c>
      <c r="H22" s="85" t="s">
        <v>868</v>
      </c>
      <c r="I22" s="85" t="s">
        <v>868</v>
      </c>
      <c r="J22" s="85" t="s">
        <v>868</v>
      </c>
      <c r="K22" s="85" t="s">
        <v>868</v>
      </c>
      <c r="L22" s="85" t="s">
        <v>868</v>
      </c>
      <c r="M22" s="85" t="s">
        <v>868</v>
      </c>
      <c r="N22" s="85" t="s">
        <v>868</v>
      </c>
      <c r="O22" s="85" t="s">
        <v>868</v>
      </c>
      <c r="P22" s="85" t="s">
        <v>868</v>
      </c>
      <c r="Q22" s="85" t="s">
        <v>868</v>
      </c>
      <c r="R22" s="85" t="s">
        <v>868</v>
      </c>
      <c r="S22" s="85" t="s">
        <v>868</v>
      </c>
      <c r="T22" s="87"/>
    </row>
    <row r="23" spans="1:20" s="3" customFormat="1" ht="24" x14ac:dyDescent="0.2">
      <c r="A23" s="58" t="s">
        <v>829</v>
      </c>
      <c r="B23" s="259" t="s">
        <v>830</v>
      </c>
      <c r="C23" s="8"/>
      <c r="D23" s="85" t="s">
        <v>868</v>
      </c>
      <c r="E23" s="85" t="s">
        <v>868</v>
      </c>
      <c r="F23" s="85" t="s">
        <v>868</v>
      </c>
      <c r="G23" s="85" t="s">
        <v>868</v>
      </c>
      <c r="H23" s="85" t="s">
        <v>868</v>
      </c>
      <c r="I23" s="85" t="s">
        <v>868</v>
      </c>
      <c r="J23" s="85" t="s">
        <v>868</v>
      </c>
      <c r="K23" s="85" t="s">
        <v>868</v>
      </c>
      <c r="L23" s="85" t="s">
        <v>868</v>
      </c>
      <c r="M23" s="85" t="s">
        <v>868</v>
      </c>
      <c r="N23" s="85" t="s">
        <v>868</v>
      </c>
      <c r="O23" s="85" t="s">
        <v>868</v>
      </c>
      <c r="P23" s="85" t="s">
        <v>868</v>
      </c>
      <c r="Q23" s="85" t="s">
        <v>868</v>
      </c>
      <c r="R23" s="85" t="s">
        <v>868</v>
      </c>
      <c r="S23" s="85" t="s">
        <v>868</v>
      </c>
      <c r="T23" s="87"/>
    </row>
    <row r="24" spans="1:20" s="3" customFormat="1" ht="24" x14ac:dyDescent="0.2">
      <c r="A24" s="58" t="s">
        <v>831</v>
      </c>
      <c r="B24" s="259" t="s">
        <v>832</v>
      </c>
      <c r="C24" s="8"/>
      <c r="D24" s="85" t="s">
        <v>868</v>
      </c>
      <c r="E24" s="85" t="s">
        <v>868</v>
      </c>
      <c r="F24" s="85" t="s">
        <v>868</v>
      </c>
      <c r="G24" s="85" t="s">
        <v>868</v>
      </c>
      <c r="H24" s="85" t="s">
        <v>868</v>
      </c>
      <c r="I24" s="85" t="s">
        <v>868</v>
      </c>
      <c r="J24" s="85" t="s">
        <v>868</v>
      </c>
      <c r="K24" s="85" t="s">
        <v>868</v>
      </c>
      <c r="L24" s="85" t="s">
        <v>868</v>
      </c>
      <c r="M24" s="85" t="s">
        <v>868</v>
      </c>
      <c r="N24" s="85" t="s">
        <v>868</v>
      </c>
      <c r="O24" s="85" t="s">
        <v>868</v>
      </c>
      <c r="P24" s="85" t="s">
        <v>868</v>
      </c>
      <c r="Q24" s="85" t="s">
        <v>868</v>
      </c>
      <c r="R24" s="85" t="s">
        <v>868</v>
      </c>
      <c r="S24" s="85" t="s">
        <v>868</v>
      </c>
      <c r="T24" s="87"/>
    </row>
    <row r="25" spans="1:20" s="3" customFormat="1" ht="12" x14ac:dyDescent="0.2">
      <c r="A25" s="58" t="s">
        <v>833</v>
      </c>
      <c r="B25" s="259" t="s">
        <v>834</v>
      </c>
      <c r="C25" s="8"/>
      <c r="D25" s="85" t="s">
        <v>868</v>
      </c>
      <c r="E25" s="85" t="s">
        <v>868</v>
      </c>
      <c r="F25" s="85" t="s">
        <v>868</v>
      </c>
      <c r="G25" s="85" t="s">
        <v>868</v>
      </c>
      <c r="H25" s="85" t="s">
        <v>868</v>
      </c>
      <c r="I25" s="85" t="s">
        <v>868</v>
      </c>
      <c r="J25" s="85" t="s">
        <v>868</v>
      </c>
      <c r="K25" s="85" t="s">
        <v>868</v>
      </c>
      <c r="L25" s="85" t="s">
        <v>868</v>
      </c>
      <c r="M25" s="85" t="s">
        <v>868</v>
      </c>
      <c r="N25" s="85" t="s">
        <v>868</v>
      </c>
      <c r="O25" s="85" t="s">
        <v>868</v>
      </c>
      <c r="P25" s="85" t="s">
        <v>868</v>
      </c>
      <c r="Q25" s="85" t="s">
        <v>868</v>
      </c>
      <c r="R25" s="85" t="s">
        <v>868</v>
      </c>
      <c r="S25" s="85" t="s">
        <v>868</v>
      </c>
      <c r="T25" s="87"/>
    </row>
    <row r="26" spans="1:20" s="3" customFormat="1" ht="12" x14ac:dyDescent="0.2">
      <c r="A26" s="58" t="s">
        <v>835</v>
      </c>
      <c r="B26" s="259" t="s">
        <v>836</v>
      </c>
      <c r="C26" s="8"/>
      <c r="D26" s="65">
        <f>D19</f>
        <v>22.477</v>
      </c>
      <c r="E26" s="65">
        <f t="shared" ref="E26:R26" si="1">E19</f>
        <v>0</v>
      </c>
      <c r="F26" s="65">
        <f t="shared" si="1"/>
        <v>22.477</v>
      </c>
      <c r="G26" s="65">
        <f t="shared" si="1"/>
        <v>22.477</v>
      </c>
      <c r="H26" s="65">
        <f t="shared" si="1"/>
        <v>0</v>
      </c>
      <c r="I26" s="65">
        <f t="shared" si="1"/>
        <v>0.48099999999999998</v>
      </c>
      <c r="J26" s="65">
        <f t="shared" si="1"/>
        <v>0</v>
      </c>
      <c r="K26" s="65">
        <f t="shared" si="1"/>
        <v>11.018000000000001</v>
      </c>
      <c r="L26" s="65">
        <f t="shared" si="1"/>
        <v>0</v>
      </c>
      <c r="M26" s="65">
        <f t="shared" si="1"/>
        <v>5.1470000000000002</v>
      </c>
      <c r="N26" s="65">
        <f t="shared" si="1"/>
        <v>0</v>
      </c>
      <c r="O26" s="65">
        <f t="shared" si="1"/>
        <v>5.8310000000000004</v>
      </c>
      <c r="P26" s="65">
        <f t="shared" si="1"/>
        <v>0</v>
      </c>
      <c r="Q26" s="65">
        <f t="shared" si="1"/>
        <v>22.477</v>
      </c>
      <c r="R26" s="65">
        <f t="shared" si="1"/>
        <v>-11.018000000000001</v>
      </c>
      <c r="S26" s="66">
        <f>IF(K26&lt;&gt;0,R26/K26,0)</f>
        <v>-1</v>
      </c>
      <c r="T26" s="87"/>
    </row>
    <row r="27" spans="1:20" s="3" customFormat="1" ht="12" x14ac:dyDescent="0.2">
      <c r="A27" s="58" t="s">
        <v>481</v>
      </c>
      <c r="B27" s="259" t="s">
        <v>837</v>
      </c>
      <c r="C27" s="8"/>
      <c r="D27" s="85" t="s">
        <v>868</v>
      </c>
      <c r="E27" s="85" t="s">
        <v>868</v>
      </c>
      <c r="F27" s="85" t="s">
        <v>868</v>
      </c>
      <c r="G27" s="85" t="s">
        <v>868</v>
      </c>
      <c r="H27" s="85" t="s">
        <v>868</v>
      </c>
      <c r="I27" s="85" t="s">
        <v>868</v>
      </c>
      <c r="J27" s="85" t="s">
        <v>868</v>
      </c>
      <c r="K27" s="85" t="s">
        <v>868</v>
      </c>
      <c r="L27" s="85" t="s">
        <v>868</v>
      </c>
      <c r="M27" s="85" t="s">
        <v>868</v>
      </c>
      <c r="N27" s="85" t="s">
        <v>868</v>
      </c>
      <c r="O27" s="85" t="s">
        <v>868</v>
      </c>
      <c r="P27" s="85" t="s">
        <v>868</v>
      </c>
      <c r="Q27" s="85" t="s">
        <v>868</v>
      </c>
      <c r="R27" s="85" t="s">
        <v>868</v>
      </c>
      <c r="S27" s="85" t="s">
        <v>868</v>
      </c>
      <c r="T27" s="87"/>
    </row>
    <row r="28" spans="1:20" s="3" customFormat="1" ht="24" x14ac:dyDescent="0.2">
      <c r="A28" s="58" t="s">
        <v>479</v>
      </c>
      <c r="B28" s="259" t="s">
        <v>838</v>
      </c>
      <c r="C28" s="8"/>
      <c r="D28" s="85" t="s">
        <v>868</v>
      </c>
      <c r="E28" s="85" t="s">
        <v>868</v>
      </c>
      <c r="F28" s="85" t="s">
        <v>868</v>
      </c>
      <c r="G28" s="85" t="s">
        <v>868</v>
      </c>
      <c r="H28" s="85" t="s">
        <v>868</v>
      </c>
      <c r="I28" s="85" t="s">
        <v>868</v>
      </c>
      <c r="J28" s="85" t="s">
        <v>868</v>
      </c>
      <c r="K28" s="85" t="s">
        <v>868</v>
      </c>
      <c r="L28" s="85" t="s">
        <v>868</v>
      </c>
      <c r="M28" s="85" t="s">
        <v>868</v>
      </c>
      <c r="N28" s="85" t="s">
        <v>868</v>
      </c>
      <c r="O28" s="85" t="s">
        <v>868</v>
      </c>
      <c r="P28" s="85" t="s">
        <v>868</v>
      </c>
      <c r="Q28" s="85" t="s">
        <v>868</v>
      </c>
      <c r="R28" s="85" t="s">
        <v>868</v>
      </c>
      <c r="S28" s="85" t="s">
        <v>868</v>
      </c>
      <c r="T28" s="87"/>
    </row>
    <row r="29" spans="1:20" s="3" customFormat="1" ht="36" x14ac:dyDescent="0.2">
      <c r="A29" s="58" t="s">
        <v>477</v>
      </c>
      <c r="B29" s="259" t="s">
        <v>839</v>
      </c>
      <c r="C29" s="8"/>
      <c r="D29" s="85" t="s">
        <v>868</v>
      </c>
      <c r="E29" s="85" t="s">
        <v>868</v>
      </c>
      <c r="F29" s="85" t="s">
        <v>868</v>
      </c>
      <c r="G29" s="85" t="s">
        <v>868</v>
      </c>
      <c r="H29" s="85" t="s">
        <v>868</v>
      </c>
      <c r="I29" s="85" t="s">
        <v>868</v>
      </c>
      <c r="J29" s="85" t="s">
        <v>868</v>
      </c>
      <c r="K29" s="85" t="s">
        <v>868</v>
      </c>
      <c r="L29" s="85" t="s">
        <v>868</v>
      </c>
      <c r="M29" s="85" t="s">
        <v>868</v>
      </c>
      <c r="N29" s="85" t="s">
        <v>868</v>
      </c>
      <c r="O29" s="85" t="s">
        <v>868</v>
      </c>
      <c r="P29" s="85" t="s">
        <v>868</v>
      </c>
      <c r="Q29" s="85" t="s">
        <v>868</v>
      </c>
      <c r="R29" s="85" t="s">
        <v>868</v>
      </c>
      <c r="S29" s="85" t="s">
        <v>868</v>
      </c>
      <c r="T29" s="87"/>
    </row>
    <row r="30" spans="1:20" s="3" customFormat="1" ht="36" x14ac:dyDescent="0.2">
      <c r="A30" s="58" t="s">
        <v>472</v>
      </c>
      <c r="B30" s="259" t="s">
        <v>840</v>
      </c>
      <c r="C30" s="8"/>
      <c r="D30" s="85" t="s">
        <v>868</v>
      </c>
      <c r="E30" s="85" t="s">
        <v>868</v>
      </c>
      <c r="F30" s="85" t="s">
        <v>868</v>
      </c>
      <c r="G30" s="85" t="s">
        <v>868</v>
      </c>
      <c r="H30" s="85" t="s">
        <v>868</v>
      </c>
      <c r="I30" s="85" t="s">
        <v>868</v>
      </c>
      <c r="J30" s="85" t="s">
        <v>868</v>
      </c>
      <c r="K30" s="85" t="s">
        <v>868</v>
      </c>
      <c r="L30" s="85" t="s">
        <v>868</v>
      </c>
      <c r="M30" s="85" t="s">
        <v>868</v>
      </c>
      <c r="N30" s="85" t="s">
        <v>868</v>
      </c>
      <c r="O30" s="85" t="s">
        <v>868</v>
      </c>
      <c r="P30" s="85" t="s">
        <v>868</v>
      </c>
      <c r="Q30" s="85" t="s">
        <v>868</v>
      </c>
      <c r="R30" s="85" t="s">
        <v>868</v>
      </c>
      <c r="S30" s="85" t="s">
        <v>868</v>
      </c>
      <c r="T30" s="87"/>
    </row>
    <row r="31" spans="1:20" s="3" customFormat="1" ht="24" x14ac:dyDescent="0.2">
      <c r="A31" s="58" t="s">
        <v>470</v>
      </c>
      <c r="B31" s="259" t="s">
        <v>841</v>
      </c>
      <c r="C31" s="8"/>
      <c r="D31" s="85" t="s">
        <v>868</v>
      </c>
      <c r="E31" s="85" t="s">
        <v>868</v>
      </c>
      <c r="F31" s="85" t="s">
        <v>868</v>
      </c>
      <c r="G31" s="85" t="s">
        <v>868</v>
      </c>
      <c r="H31" s="85" t="s">
        <v>868</v>
      </c>
      <c r="I31" s="85" t="s">
        <v>868</v>
      </c>
      <c r="J31" s="85" t="s">
        <v>868</v>
      </c>
      <c r="K31" s="85" t="s">
        <v>868</v>
      </c>
      <c r="L31" s="85" t="s">
        <v>868</v>
      </c>
      <c r="M31" s="85" t="s">
        <v>868</v>
      </c>
      <c r="N31" s="85" t="s">
        <v>868</v>
      </c>
      <c r="O31" s="85" t="s">
        <v>868</v>
      </c>
      <c r="P31" s="85" t="s">
        <v>868</v>
      </c>
      <c r="Q31" s="85" t="s">
        <v>868</v>
      </c>
      <c r="R31" s="85" t="s">
        <v>868</v>
      </c>
      <c r="S31" s="85" t="s">
        <v>868</v>
      </c>
      <c r="T31" s="87"/>
    </row>
    <row r="32" spans="1:20" s="3" customFormat="1" ht="24" x14ac:dyDescent="0.2">
      <c r="A32" s="58" t="s">
        <v>451</v>
      </c>
      <c r="B32" s="259" t="s">
        <v>842</v>
      </c>
      <c r="C32" s="8"/>
      <c r="D32" s="85" t="s">
        <v>868</v>
      </c>
      <c r="E32" s="85" t="s">
        <v>868</v>
      </c>
      <c r="F32" s="85" t="s">
        <v>868</v>
      </c>
      <c r="G32" s="85" t="s">
        <v>868</v>
      </c>
      <c r="H32" s="85" t="s">
        <v>868</v>
      </c>
      <c r="I32" s="85" t="s">
        <v>868</v>
      </c>
      <c r="J32" s="85" t="s">
        <v>868</v>
      </c>
      <c r="K32" s="85" t="s">
        <v>868</v>
      </c>
      <c r="L32" s="85" t="s">
        <v>868</v>
      </c>
      <c r="M32" s="85" t="s">
        <v>868</v>
      </c>
      <c r="N32" s="85" t="s">
        <v>868</v>
      </c>
      <c r="O32" s="85" t="s">
        <v>868</v>
      </c>
      <c r="P32" s="85" t="s">
        <v>868</v>
      </c>
      <c r="Q32" s="85" t="s">
        <v>868</v>
      </c>
      <c r="R32" s="85" t="s">
        <v>868</v>
      </c>
      <c r="S32" s="85" t="s">
        <v>868</v>
      </c>
      <c r="T32" s="87"/>
    </row>
    <row r="33" spans="1:20" s="3" customFormat="1" ht="36" x14ac:dyDescent="0.2">
      <c r="A33" s="58" t="s">
        <v>449</v>
      </c>
      <c r="B33" s="259" t="s">
        <v>843</v>
      </c>
      <c r="C33" s="8"/>
      <c r="D33" s="85" t="s">
        <v>868</v>
      </c>
      <c r="E33" s="85" t="s">
        <v>868</v>
      </c>
      <c r="F33" s="85" t="s">
        <v>868</v>
      </c>
      <c r="G33" s="85" t="s">
        <v>868</v>
      </c>
      <c r="H33" s="85" t="s">
        <v>868</v>
      </c>
      <c r="I33" s="85" t="s">
        <v>868</v>
      </c>
      <c r="J33" s="85" t="s">
        <v>868</v>
      </c>
      <c r="K33" s="85" t="s">
        <v>868</v>
      </c>
      <c r="L33" s="85" t="s">
        <v>868</v>
      </c>
      <c r="M33" s="85" t="s">
        <v>868</v>
      </c>
      <c r="N33" s="85" t="s">
        <v>868</v>
      </c>
      <c r="O33" s="85" t="s">
        <v>868</v>
      </c>
      <c r="P33" s="85" t="s">
        <v>868</v>
      </c>
      <c r="Q33" s="85" t="s">
        <v>868</v>
      </c>
      <c r="R33" s="85" t="s">
        <v>868</v>
      </c>
      <c r="S33" s="85" t="s">
        <v>868</v>
      </c>
      <c r="T33" s="87"/>
    </row>
    <row r="34" spans="1:20" s="3" customFormat="1" ht="24" x14ac:dyDescent="0.2">
      <c r="A34" s="58" t="s">
        <v>448</v>
      </c>
      <c r="B34" s="259" t="s">
        <v>844</v>
      </c>
      <c r="C34" s="8"/>
      <c r="D34" s="85" t="s">
        <v>868</v>
      </c>
      <c r="E34" s="85" t="s">
        <v>868</v>
      </c>
      <c r="F34" s="85" t="s">
        <v>868</v>
      </c>
      <c r="G34" s="85" t="s">
        <v>868</v>
      </c>
      <c r="H34" s="85" t="s">
        <v>868</v>
      </c>
      <c r="I34" s="85" t="s">
        <v>868</v>
      </c>
      <c r="J34" s="85" t="s">
        <v>868</v>
      </c>
      <c r="K34" s="85" t="s">
        <v>868</v>
      </c>
      <c r="L34" s="85" t="s">
        <v>868</v>
      </c>
      <c r="M34" s="85" t="s">
        <v>868</v>
      </c>
      <c r="N34" s="85" t="s">
        <v>868</v>
      </c>
      <c r="O34" s="85" t="s">
        <v>868</v>
      </c>
      <c r="P34" s="85" t="s">
        <v>868</v>
      </c>
      <c r="Q34" s="85" t="s">
        <v>868</v>
      </c>
      <c r="R34" s="85" t="s">
        <v>868</v>
      </c>
      <c r="S34" s="85" t="s">
        <v>868</v>
      </c>
      <c r="T34" s="87"/>
    </row>
    <row r="35" spans="1:20" s="3" customFormat="1" ht="24" x14ac:dyDescent="0.2">
      <c r="A35" s="58" t="s">
        <v>446</v>
      </c>
      <c r="B35" s="259" t="s">
        <v>845</v>
      </c>
      <c r="C35" s="8"/>
      <c r="D35" s="85" t="s">
        <v>868</v>
      </c>
      <c r="E35" s="85" t="s">
        <v>868</v>
      </c>
      <c r="F35" s="85" t="s">
        <v>868</v>
      </c>
      <c r="G35" s="85" t="s">
        <v>868</v>
      </c>
      <c r="H35" s="85" t="s">
        <v>868</v>
      </c>
      <c r="I35" s="85" t="s">
        <v>868</v>
      </c>
      <c r="J35" s="85" t="s">
        <v>868</v>
      </c>
      <c r="K35" s="85" t="s">
        <v>868</v>
      </c>
      <c r="L35" s="85" t="s">
        <v>868</v>
      </c>
      <c r="M35" s="85" t="s">
        <v>868</v>
      </c>
      <c r="N35" s="85" t="s">
        <v>868</v>
      </c>
      <c r="O35" s="85" t="s">
        <v>868</v>
      </c>
      <c r="P35" s="85" t="s">
        <v>868</v>
      </c>
      <c r="Q35" s="85" t="s">
        <v>868</v>
      </c>
      <c r="R35" s="85" t="s">
        <v>868</v>
      </c>
      <c r="S35" s="85" t="s">
        <v>868</v>
      </c>
      <c r="T35" s="87"/>
    </row>
    <row r="36" spans="1:20" s="3" customFormat="1" ht="24" x14ac:dyDescent="0.2">
      <c r="A36" s="58" t="s">
        <v>846</v>
      </c>
      <c r="B36" s="259" t="s">
        <v>847</v>
      </c>
      <c r="C36" s="8"/>
      <c r="D36" s="85" t="s">
        <v>868</v>
      </c>
      <c r="E36" s="85" t="s">
        <v>868</v>
      </c>
      <c r="F36" s="85" t="s">
        <v>868</v>
      </c>
      <c r="G36" s="85" t="s">
        <v>868</v>
      </c>
      <c r="H36" s="85" t="s">
        <v>868</v>
      </c>
      <c r="I36" s="85" t="s">
        <v>868</v>
      </c>
      <c r="J36" s="85" t="s">
        <v>868</v>
      </c>
      <c r="K36" s="85" t="s">
        <v>868</v>
      </c>
      <c r="L36" s="85" t="s">
        <v>868</v>
      </c>
      <c r="M36" s="85" t="s">
        <v>868</v>
      </c>
      <c r="N36" s="85" t="s">
        <v>868</v>
      </c>
      <c r="O36" s="85" t="s">
        <v>868</v>
      </c>
      <c r="P36" s="85" t="s">
        <v>868</v>
      </c>
      <c r="Q36" s="85" t="s">
        <v>868</v>
      </c>
      <c r="R36" s="85" t="s">
        <v>868</v>
      </c>
      <c r="S36" s="85" t="s">
        <v>868</v>
      </c>
      <c r="T36" s="87"/>
    </row>
    <row r="37" spans="1:20" s="3" customFormat="1" ht="60" x14ac:dyDescent="0.2">
      <c r="A37" s="58" t="s">
        <v>846</v>
      </c>
      <c r="B37" s="259" t="s">
        <v>848</v>
      </c>
      <c r="C37" s="8"/>
      <c r="D37" s="85" t="s">
        <v>868</v>
      </c>
      <c r="E37" s="85" t="s">
        <v>868</v>
      </c>
      <c r="F37" s="85" t="s">
        <v>868</v>
      </c>
      <c r="G37" s="85" t="s">
        <v>868</v>
      </c>
      <c r="H37" s="85" t="s">
        <v>868</v>
      </c>
      <c r="I37" s="85" t="s">
        <v>868</v>
      </c>
      <c r="J37" s="85" t="s">
        <v>868</v>
      </c>
      <c r="K37" s="85" t="s">
        <v>868</v>
      </c>
      <c r="L37" s="85" t="s">
        <v>868</v>
      </c>
      <c r="M37" s="85" t="s">
        <v>868</v>
      </c>
      <c r="N37" s="85" t="s">
        <v>868</v>
      </c>
      <c r="O37" s="85" t="s">
        <v>868</v>
      </c>
      <c r="P37" s="85" t="s">
        <v>868</v>
      </c>
      <c r="Q37" s="85" t="s">
        <v>868</v>
      </c>
      <c r="R37" s="85" t="s">
        <v>868</v>
      </c>
      <c r="S37" s="85" t="s">
        <v>868</v>
      </c>
      <c r="T37" s="87"/>
    </row>
    <row r="38" spans="1:20" s="3" customFormat="1" ht="48" x14ac:dyDescent="0.2">
      <c r="A38" s="58" t="s">
        <v>846</v>
      </c>
      <c r="B38" s="259" t="s">
        <v>849</v>
      </c>
      <c r="C38" s="8"/>
      <c r="D38" s="85" t="s">
        <v>868</v>
      </c>
      <c r="E38" s="85" t="s">
        <v>868</v>
      </c>
      <c r="F38" s="85" t="s">
        <v>868</v>
      </c>
      <c r="G38" s="85" t="s">
        <v>868</v>
      </c>
      <c r="H38" s="85" t="s">
        <v>868</v>
      </c>
      <c r="I38" s="85" t="s">
        <v>868</v>
      </c>
      <c r="J38" s="85" t="s">
        <v>868</v>
      </c>
      <c r="K38" s="85" t="s">
        <v>868</v>
      </c>
      <c r="L38" s="85" t="s">
        <v>868</v>
      </c>
      <c r="M38" s="85" t="s">
        <v>868</v>
      </c>
      <c r="N38" s="85" t="s">
        <v>868</v>
      </c>
      <c r="O38" s="85" t="s">
        <v>868</v>
      </c>
      <c r="P38" s="85" t="s">
        <v>868</v>
      </c>
      <c r="Q38" s="85" t="s">
        <v>868</v>
      </c>
      <c r="R38" s="85" t="s">
        <v>868</v>
      </c>
      <c r="S38" s="85" t="s">
        <v>868</v>
      </c>
      <c r="T38" s="87"/>
    </row>
    <row r="39" spans="1:20" s="3" customFormat="1" ht="48" x14ac:dyDescent="0.2">
      <c r="A39" s="58" t="s">
        <v>846</v>
      </c>
      <c r="B39" s="259" t="s">
        <v>850</v>
      </c>
      <c r="C39" s="8"/>
      <c r="D39" s="85" t="s">
        <v>868</v>
      </c>
      <c r="E39" s="85" t="s">
        <v>868</v>
      </c>
      <c r="F39" s="85" t="s">
        <v>868</v>
      </c>
      <c r="G39" s="85" t="s">
        <v>868</v>
      </c>
      <c r="H39" s="85" t="s">
        <v>868</v>
      </c>
      <c r="I39" s="85" t="s">
        <v>868</v>
      </c>
      <c r="J39" s="85" t="s">
        <v>868</v>
      </c>
      <c r="K39" s="85" t="s">
        <v>868</v>
      </c>
      <c r="L39" s="85" t="s">
        <v>868</v>
      </c>
      <c r="M39" s="85" t="s">
        <v>868</v>
      </c>
      <c r="N39" s="85" t="s">
        <v>868</v>
      </c>
      <c r="O39" s="85" t="s">
        <v>868</v>
      </c>
      <c r="P39" s="85" t="s">
        <v>868</v>
      </c>
      <c r="Q39" s="85" t="s">
        <v>868</v>
      </c>
      <c r="R39" s="85" t="s">
        <v>868</v>
      </c>
      <c r="S39" s="85" t="s">
        <v>868</v>
      </c>
      <c r="T39" s="87"/>
    </row>
    <row r="40" spans="1:20" s="3" customFormat="1" ht="24" x14ac:dyDescent="0.2">
      <c r="A40" s="58" t="s">
        <v>851</v>
      </c>
      <c r="B40" s="259" t="s">
        <v>847</v>
      </c>
      <c r="C40" s="8"/>
      <c r="D40" s="85" t="s">
        <v>868</v>
      </c>
      <c r="E40" s="85" t="s">
        <v>868</v>
      </c>
      <c r="F40" s="85" t="s">
        <v>868</v>
      </c>
      <c r="G40" s="85" t="s">
        <v>868</v>
      </c>
      <c r="H40" s="85" t="s">
        <v>868</v>
      </c>
      <c r="I40" s="85" t="s">
        <v>868</v>
      </c>
      <c r="J40" s="85" t="s">
        <v>868</v>
      </c>
      <c r="K40" s="85" t="s">
        <v>868</v>
      </c>
      <c r="L40" s="85" t="s">
        <v>868</v>
      </c>
      <c r="M40" s="85" t="s">
        <v>868</v>
      </c>
      <c r="N40" s="85" t="s">
        <v>868</v>
      </c>
      <c r="O40" s="85" t="s">
        <v>868</v>
      </c>
      <c r="P40" s="85" t="s">
        <v>868</v>
      </c>
      <c r="Q40" s="85" t="s">
        <v>868</v>
      </c>
      <c r="R40" s="85" t="s">
        <v>868</v>
      </c>
      <c r="S40" s="85" t="s">
        <v>868</v>
      </c>
      <c r="T40" s="87"/>
    </row>
    <row r="41" spans="1:20" s="3" customFormat="1" ht="60" x14ac:dyDescent="0.2">
      <c r="A41" s="58" t="s">
        <v>851</v>
      </c>
      <c r="B41" s="259" t="s">
        <v>848</v>
      </c>
      <c r="C41" s="8"/>
      <c r="D41" s="85" t="s">
        <v>868</v>
      </c>
      <c r="E41" s="85" t="s">
        <v>868</v>
      </c>
      <c r="F41" s="85" t="s">
        <v>868</v>
      </c>
      <c r="G41" s="85" t="s">
        <v>868</v>
      </c>
      <c r="H41" s="85" t="s">
        <v>868</v>
      </c>
      <c r="I41" s="85" t="s">
        <v>868</v>
      </c>
      <c r="J41" s="85" t="s">
        <v>868</v>
      </c>
      <c r="K41" s="85" t="s">
        <v>868</v>
      </c>
      <c r="L41" s="85" t="s">
        <v>868</v>
      </c>
      <c r="M41" s="85" t="s">
        <v>868</v>
      </c>
      <c r="N41" s="85" t="s">
        <v>868</v>
      </c>
      <c r="O41" s="85" t="s">
        <v>868</v>
      </c>
      <c r="P41" s="85" t="s">
        <v>868</v>
      </c>
      <c r="Q41" s="85" t="s">
        <v>868</v>
      </c>
      <c r="R41" s="85" t="s">
        <v>868</v>
      </c>
      <c r="S41" s="85" t="s">
        <v>868</v>
      </c>
      <c r="T41" s="87"/>
    </row>
    <row r="42" spans="1:20" s="3" customFormat="1" ht="48" x14ac:dyDescent="0.2">
      <c r="A42" s="58" t="s">
        <v>851</v>
      </c>
      <c r="B42" s="259" t="s">
        <v>849</v>
      </c>
      <c r="C42" s="8"/>
      <c r="D42" s="85" t="s">
        <v>868</v>
      </c>
      <c r="E42" s="85" t="s">
        <v>868</v>
      </c>
      <c r="F42" s="85" t="s">
        <v>868</v>
      </c>
      <c r="G42" s="85" t="s">
        <v>868</v>
      </c>
      <c r="H42" s="85" t="s">
        <v>868</v>
      </c>
      <c r="I42" s="85" t="s">
        <v>868</v>
      </c>
      <c r="J42" s="85" t="s">
        <v>868</v>
      </c>
      <c r="K42" s="85" t="s">
        <v>868</v>
      </c>
      <c r="L42" s="85" t="s">
        <v>868</v>
      </c>
      <c r="M42" s="85" t="s">
        <v>868</v>
      </c>
      <c r="N42" s="85" t="s">
        <v>868</v>
      </c>
      <c r="O42" s="85" t="s">
        <v>868</v>
      </c>
      <c r="P42" s="85" t="s">
        <v>868</v>
      </c>
      <c r="Q42" s="85" t="s">
        <v>868</v>
      </c>
      <c r="R42" s="85" t="s">
        <v>868</v>
      </c>
      <c r="S42" s="85" t="s">
        <v>868</v>
      </c>
      <c r="T42" s="87"/>
    </row>
    <row r="43" spans="1:20" s="3" customFormat="1" ht="60" x14ac:dyDescent="0.2">
      <c r="A43" s="58" t="s">
        <v>851</v>
      </c>
      <c r="B43" s="259" t="s">
        <v>852</v>
      </c>
      <c r="C43" s="8"/>
      <c r="D43" s="85" t="s">
        <v>868</v>
      </c>
      <c r="E43" s="85" t="s">
        <v>868</v>
      </c>
      <c r="F43" s="85" t="s">
        <v>868</v>
      </c>
      <c r="G43" s="85" t="s">
        <v>868</v>
      </c>
      <c r="H43" s="85" t="s">
        <v>868</v>
      </c>
      <c r="I43" s="85" t="s">
        <v>868</v>
      </c>
      <c r="J43" s="85" t="s">
        <v>868</v>
      </c>
      <c r="K43" s="85" t="s">
        <v>868</v>
      </c>
      <c r="L43" s="85" t="s">
        <v>868</v>
      </c>
      <c r="M43" s="85" t="s">
        <v>868</v>
      </c>
      <c r="N43" s="85" t="s">
        <v>868</v>
      </c>
      <c r="O43" s="85" t="s">
        <v>868</v>
      </c>
      <c r="P43" s="85" t="s">
        <v>868</v>
      </c>
      <c r="Q43" s="85" t="s">
        <v>868</v>
      </c>
      <c r="R43" s="85" t="s">
        <v>868</v>
      </c>
      <c r="S43" s="85" t="s">
        <v>868</v>
      </c>
      <c r="T43" s="87"/>
    </row>
    <row r="44" spans="1:20" s="3" customFormat="1" ht="48" x14ac:dyDescent="0.2">
      <c r="A44" s="58" t="s">
        <v>853</v>
      </c>
      <c r="B44" s="259" t="s">
        <v>854</v>
      </c>
      <c r="C44" s="8"/>
      <c r="D44" s="85" t="s">
        <v>868</v>
      </c>
      <c r="E44" s="85" t="s">
        <v>868</v>
      </c>
      <c r="F44" s="85" t="s">
        <v>868</v>
      </c>
      <c r="G44" s="85" t="s">
        <v>868</v>
      </c>
      <c r="H44" s="85" t="s">
        <v>868</v>
      </c>
      <c r="I44" s="85" t="s">
        <v>868</v>
      </c>
      <c r="J44" s="85" t="s">
        <v>868</v>
      </c>
      <c r="K44" s="85" t="s">
        <v>868</v>
      </c>
      <c r="L44" s="85" t="s">
        <v>868</v>
      </c>
      <c r="M44" s="85" t="s">
        <v>868</v>
      </c>
      <c r="N44" s="85" t="s">
        <v>868</v>
      </c>
      <c r="O44" s="85" t="s">
        <v>868</v>
      </c>
      <c r="P44" s="85" t="s">
        <v>868</v>
      </c>
      <c r="Q44" s="85" t="s">
        <v>868</v>
      </c>
      <c r="R44" s="85" t="s">
        <v>868</v>
      </c>
      <c r="S44" s="85" t="s">
        <v>868</v>
      </c>
      <c r="T44" s="87"/>
    </row>
    <row r="45" spans="1:20" s="3" customFormat="1" ht="36" x14ac:dyDescent="0.2">
      <c r="A45" s="58" t="s">
        <v>855</v>
      </c>
      <c r="B45" s="259" t="s">
        <v>856</v>
      </c>
      <c r="C45" s="8"/>
      <c r="D45" s="85" t="s">
        <v>868</v>
      </c>
      <c r="E45" s="85" t="s">
        <v>868</v>
      </c>
      <c r="F45" s="85" t="s">
        <v>868</v>
      </c>
      <c r="G45" s="85" t="s">
        <v>868</v>
      </c>
      <c r="H45" s="85" t="s">
        <v>868</v>
      </c>
      <c r="I45" s="85" t="s">
        <v>868</v>
      </c>
      <c r="J45" s="85" t="s">
        <v>868</v>
      </c>
      <c r="K45" s="85" t="s">
        <v>868</v>
      </c>
      <c r="L45" s="85" t="s">
        <v>868</v>
      </c>
      <c r="M45" s="85" t="s">
        <v>868</v>
      </c>
      <c r="N45" s="85" t="s">
        <v>868</v>
      </c>
      <c r="O45" s="85" t="s">
        <v>868</v>
      </c>
      <c r="P45" s="85" t="s">
        <v>868</v>
      </c>
      <c r="Q45" s="85" t="s">
        <v>868</v>
      </c>
      <c r="R45" s="85" t="s">
        <v>868</v>
      </c>
      <c r="S45" s="85" t="s">
        <v>868</v>
      </c>
      <c r="T45" s="87"/>
    </row>
    <row r="46" spans="1:20" s="3" customFormat="1" ht="48" x14ac:dyDescent="0.2">
      <c r="A46" s="58" t="s">
        <v>857</v>
      </c>
      <c r="B46" s="259" t="s">
        <v>858</v>
      </c>
      <c r="C46" s="8"/>
      <c r="D46" s="85" t="s">
        <v>868</v>
      </c>
      <c r="E46" s="85" t="s">
        <v>868</v>
      </c>
      <c r="F46" s="85" t="s">
        <v>868</v>
      </c>
      <c r="G46" s="85" t="s">
        <v>868</v>
      </c>
      <c r="H46" s="85" t="s">
        <v>868</v>
      </c>
      <c r="I46" s="85" t="s">
        <v>868</v>
      </c>
      <c r="J46" s="85" t="s">
        <v>868</v>
      </c>
      <c r="K46" s="85" t="s">
        <v>868</v>
      </c>
      <c r="L46" s="85" t="s">
        <v>868</v>
      </c>
      <c r="M46" s="85" t="s">
        <v>868</v>
      </c>
      <c r="N46" s="85" t="s">
        <v>868</v>
      </c>
      <c r="O46" s="85" t="s">
        <v>868</v>
      </c>
      <c r="P46" s="85" t="s">
        <v>868</v>
      </c>
      <c r="Q46" s="85" t="s">
        <v>868</v>
      </c>
      <c r="R46" s="85" t="s">
        <v>868</v>
      </c>
      <c r="S46" s="85" t="s">
        <v>868</v>
      </c>
      <c r="T46" s="87"/>
    </row>
    <row r="47" spans="1:20" s="3" customFormat="1" ht="24" x14ac:dyDescent="0.2">
      <c r="A47" s="58" t="s">
        <v>444</v>
      </c>
      <c r="B47" s="259" t="s">
        <v>859</v>
      </c>
      <c r="C47" s="8"/>
      <c r="D47" s="65">
        <f t="shared" ref="D47:R47" si="2">D48+D69+D91</f>
        <v>12.22</v>
      </c>
      <c r="E47" s="65">
        <f t="shared" si="2"/>
        <v>0</v>
      </c>
      <c r="F47" s="65">
        <f t="shared" si="2"/>
        <v>12.22</v>
      </c>
      <c r="G47" s="65">
        <f t="shared" si="2"/>
        <v>12.22</v>
      </c>
      <c r="H47" s="65">
        <f t="shared" si="2"/>
        <v>0</v>
      </c>
      <c r="I47" s="65">
        <f t="shared" si="2"/>
        <v>0.48099999999999998</v>
      </c>
      <c r="J47" s="65">
        <f t="shared" si="2"/>
        <v>0</v>
      </c>
      <c r="K47" s="65">
        <f t="shared" si="2"/>
        <v>11.018000000000001</v>
      </c>
      <c r="L47" s="65">
        <f t="shared" si="2"/>
        <v>0</v>
      </c>
      <c r="M47" s="65">
        <f t="shared" si="2"/>
        <v>0</v>
      </c>
      <c r="N47" s="65">
        <f t="shared" si="2"/>
        <v>0</v>
      </c>
      <c r="O47" s="65">
        <f t="shared" si="2"/>
        <v>0.72099999999999997</v>
      </c>
      <c r="P47" s="65">
        <f t="shared" si="2"/>
        <v>0</v>
      </c>
      <c r="Q47" s="65">
        <f t="shared" si="2"/>
        <v>12.22</v>
      </c>
      <c r="R47" s="65">
        <f t="shared" si="2"/>
        <v>-11.018000000000001</v>
      </c>
      <c r="S47" s="66">
        <f t="shared" ref="S47:S54" si="3">IF(K47&lt;&gt;0,R47/K47,0)</f>
        <v>-1</v>
      </c>
      <c r="T47" s="87"/>
    </row>
    <row r="48" spans="1:20" s="3" customFormat="1" ht="36" x14ac:dyDescent="0.2">
      <c r="A48" s="58" t="s">
        <v>442</v>
      </c>
      <c r="B48" s="259" t="s">
        <v>860</v>
      </c>
      <c r="C48" s="8"/>
      <c r="D48" s="65">
        <f>D49</f>
        <v>1.202</v>
      </c>
      <c r="E48" s="65">
        <f t="shared" ref="E48:R48" si="4">E49</f>
        <v>0</v>
      </c>
      <c r="F48" s="65">
        <f t="shared" si="4"/>
        <v>1.202</v>
      </c>
      <c r="G48" s="65">
        <f t="shared" si="4"/>
        <v>1.202</v>
      </c>
      <c r="H48" s="65">
        <f t="shared" si="4"/>
        <v>0</v>
      </c>
      <c r="I48" s="65">
        <f t="shared" si="4"/>
        <v>0.48099999999999998</v>
      </c>
      <c r="J48" s="65">
        <f t="shared" si="4"/>
        <v>0</v>
      </c>
      <c r="K48" s="65">
        <f t="shared" si="4"/>
        <v>0</v>
      </c>
      <c r="L48" s="65">
        <f t="shared" si="4"/>
        <v>0</v>
      </c>
      <c r="M48" s="65">
        <f t="shared" si="4"/>
        <v>0</v>
      </c>
      <c r="N48" s="65">
        <f t="shared" si="4"/>
        <v>0</v>
      </c>
      <c r="O48" s="65">
        <f t="shared" si="4"/>
        <v>0.72099999999999997</v>
      </c>
      <c r="P48" s="65">
        <f t="shared" si="4"/>
        <v>0</v>
      </c>
      <c r="Q48" s="65">
        <f t="shared" si="4"/>
        <v>1.202</v>
      </c>
      <c r="R48" s="65">
        <f t="shared" si="4"/>
        <v>0</v>
      </c>
      <c r="S48" s="66">
        <f t="shared" si="3"/>
        <v>0</v>
      </c>
      <c r="T48" s="87"/>
    </row>
    <row r="49" spans="1:20" s="3" customFormat="1" ht="24" x14ac:dyDescent="0.2">
      <c r="A49" s="58" t="s">
        <v>440</v>
      </c>
      <c r="B49" s="259" t="s">
        <v>861</v>
      </c>
      <c r="C49" s="8"/>
      <c r="D49" s="65">
        <f t="shared" ref="D49:R49" si="5">SUM(D50:D67)</f>
        <v>1.202</v>
      </c>
      <c r="E49" s="65">
        <f t="shared" si="5"/>
        <v>0</v>
      </c>
      <c r="F49" s="65">
        <f t="shared" si="5"/>
        <v>1.202</v>
      </c>
      <c r="G49" s="65">
        <f t="shared" si="5"/>
        <v>1.202</v>
      </c>
      <c r="H49" s="65">
        <f t="shared" si="5"/>
        <v>0</v>
      </c>
      <c r="I49" s="65">
        <f t="shared" si="5"/>
        <v>0.48099999999999998</v>
      </c>
      <c r="J49" s="65">
        <f t="shared" si="5"/>
        <v>0</v>
      </c>
      <c r="K49" s="65">
        <f t="shared" si="5"/>
        <v>0</v>
      </c>
      <c r="L49" s="65">
        <f t="shared" si="5"/>
        <v>0</v>
      </c>
      <c r="M49" s="65">
        <f t="shared" si="5"/>
        <v>0</v>
      </c>
      <c r="N49" s="65">
        <f t="shared" si="5"/>
        <v>0</v>
      </c>
      <c r="O49" s="65">
        <f t="shared" si="5"/>
        <v>0.72099999999999997</v>
      </c>
      <c r="P49" s="65">
        <f t="shared" si="5"/>
        <v>0</v>
      </c>
      <c r="Q49" s="65">
        <f t="shared" si="5"/>
        <v>1.202</v>
      </c>
      <c r="R49" s="65">
        <f t="shared" si="5"/>
        <v>0</v>
      </c>
      <c r="S49" s="66">
        <f t="shared" si="3"/>
        <v>0</v>
      </c>
      <c r="T49" s="87"/>
    </row>
    <row r="50" spans="1:20" s="3" customFormat="1" ht="12" x14ac:dyDescent="0.2">
      <c r="A50" s="257" t="s">
        <v>440</v>
      </c>
      <c r="B50" s="258" t="s">
        <v>958</v>
      </c>
      <c r="C50" s="58" t="s">
        <v>959</v>
      </c>
      <c r="D50" s="109">
        <v>0.24</v>
      </c>
      <c r="E50" s="85"/>
      <c r="F50" s="134">
        <f t="shared" ref="F50:F67" si="6">D50-E50</f>
        <v>0.24</v>
      </c>
      <c r="G50" s="134">
        <f>I50+K50+M50+O50</f>
        <v>0.24</v>
      </c>
      <c r="H50" s="17">
        <f>J50+L50+N50+P50</f>
        <v>0</v>
      </c>
      <c r="I50" s="134">
        <v>0.24</v>
      </c>
      <c r="J50" s="17"/>
      <c r="K50" s="17"/>
      <c r="L50" s="17"/>
      <c r="M50" s="17"/>
      <c r="N50" s="17"/>
      <c r="O50" s="17"/>
      <c r="P50" s="17"/>
      <c r="Q50" s="134">
        <f>F50-H50</f>
        <v>0.24</v>
      </c>
      <c r="R50" s="17">
        <f t="shared" ref="R50:R54" si="7">L50-K50</f>
        <v>0</v>
      </c>
      <c r="S50" s="59">
        <f t="shared" si="3"/>
        <v>0</v>
      </c>
      <c r="T50" s="87" t="s">
        <v>984</v>
      </c>
    </row>
    <row r="51" spans="1:20" s="3" customFormat="1" ht="12" x14ac:dyDescent="0.2">
      <c r="A51" s="257" t="s">
        <v>440</v>
      </c>
      <c r="B51" s="258" t="s">
        <v>960</v>
      </c>
      <c r="C51" s="58" t="s">
        <v>961</v>
      </c>
      <c r="D51" s="109">
        <v>0.24099999999999999</v>
      </c>
      <c r="E51" s="85"/>
      <c r="F51" s="134">
        <f t="shared" si="6"/>
        <v>0.24099999999999999</v>
      </c>
      <c r="G51" s="134">
        <f t="shared" ref="G51:G67" si="8">I51+K51+M51+O51</f>
        <v>0.24099999999999999</v>
      </c>
      <c r="H51" s="17">
        <f t="shared" ref="H51:H67" si="9">J51+L51+N51+P51</f>
        <v>0</v>
      </c>
      <c r="I51" s="134">
        <v>0.24099999999999999</v>
      </c>
      <c r="J51" s="17"/>
      <c r="K51" s="17"/>
      <c r="L51" s="17"/>
      <c r="M51" s="17"/>
      <c r="N51" s="17"/>
      <c r="O51" s="17"/>
      <c r="P51" s="17"/>
      <c r="Q51" s="134">
        <f t="shared" ref="Q51:Q67" si="10">F51-H51</f>
        <v>0.24099999999999999</v>
      </c>
      <c r="R51" s="17">
        <f t="shared" si="7"/>
        <v>0</v>
      </c>
      <c r="S51" s="59">
        <f t="shared" si="3"/>
        <v>0</v>
      </c>
      <c r="T51" s="87" t="s">
        <v>984</v>
      </c>
    </row>
    <row r="52" spans="1:20" s="3" customFormat="1" ht="12" x14ac:dyDescent="0.2">
      <c r="A52" s="257" t="s">
        <v>440</v>
      </c>
      <c r="B52" s="258" t="s">
        <v>962</v>
      </c>
      <c r="C52" s="58" t="s">
        <v>963</v>
      </c>
      <c r="D52" s="109">
        <v>0.24</v>
      </c>
      <c r="E52" s="85"/>
      <c r="F52" s="134">
        <f t="shared" si="6"/>
        <v>0.24</v>
      </c>
      <c r="G52" s="134">
        <f t="shared" si="8"/>
        <v>0.24</v>
      </c>
      <c r="H52" s="17">
        <f t="shared" si="9"/>
        <v>0</v>
      </c>
      <c r="I52" s="17"/>
      <c r="J52" s="17"/>
      <c r="K52" s="17"/>
      <c r="L52" s="17"/>
      <c r="M52" s="17"/>
      <c r="N52" s="17"/>
      <c r="O52" s="134">
        <v>0.24</v>
      </c>
      <c r="P52" s="17"/>
      <c r="Q52" s="134">
        <f t="shared" si="10"/>
        <v>0.24</v>
      </c>
      <c r="R52" s="17">
        <f t="shared" si="7"/>
        <v>0</v>
      </c>
      <c r="S52" s="59">
        <f t="shared" si="3"/>
        <v>0</v>
      </c>
      <c r="T52" s="87" t="s">
        <v>953</v>
      </c>
    </row>
    <row r="53" spans="1:20" s="3" customFormat="1" ht="12" x14ac:dyDescent="0.2">
      <c r="A53" s="257" t="s">
        <v>440</v>
      </c>
      <c r="B53" s="258" t="s">
        <v>964</v>
      </c>
      <c r="C53" s="58" t="s">
        <v>965</v>
      </c>
      <c r="D53" s="109">
        <v>0.24099999999999999</v>
      </c>
      <c r="E53" s="85"/>
      <c r="F53" s="134">
        <f t="shared" si="6"/>
        <v>0.24099999999999999</v>
      </c>
      <c r="G53" s="134">
        <f t="shared" si="8"/>
        <v>0.24099999999999999</v>
      </c>
      <c r="H53" s="17">
        <f t="shared" si="9"/>
        <v>0</v>
      </c>
      <c r="I53" s="17"/>
      <c r="J53" s="17"/>
      <c r="K53" s="17"/>
      <c r="L53" s="17"/>
      <c r="M53" s="17"/>
      <c r="N53" s="17"/>
      <c r="O53" s="134">
        <v>0.24099999999999999</v>
      </c>
      <c r="P53" s="17"/>
      <c r="Q53" s="134">
        <f t="shared" si="10"/>
        <v>0.24099999999999999</v>
      </c>
      <c r="R53" s="17">
        <f t="shared" si="7"/>
        <v>0</v>
      </c>
      <c r="S53" s="59">
        <f t="shared" si="3"/>
        <v>0</v>
      </c>
      <c r="T53" s="87" t="s">
        <v>953</v>
      </c>
    </row>
    <row r="54" spans="1:20" s="3" customFormat="1" ht="12" x14ac:dyDescent="0.2">
      <c r="A54" s="257" t="s">
        <v>440</v>
      </c>
      <c r="B54" s="258" t="s">
        <v>966</v>
      </c>
      <c r="C54" s="58" t="s">
        <v>967</v>
      </c>
      <c r="D54" s="109">
        <v>0.24</v>
      </c>
      <c r="E54" s="85"/>
      <c r="F54" s="134">
        <f t="shared" si="6"/>
        <v>0.24</v>
      </c>
      <c r="G54" s="134">
        <f t="shared" si="8"/>
        <v>0.24</v>
      </c>
      <c r="H54" s="17">
        <f t="shared" si="9"/>
        <v>0</v>
      </c>
      <c r="I54" s="17"/>
      <c r="J54" s="17"/>
      <c r="K54" s="17"/>
      <c r="L54" s="17"/>
      <c r="M54" s="17"/>
      <c r="N54" s="17"/>
      <c r="O54" s="134">
        <v>0.24</v>
      </c>
      <c r="P54" s="17"/>
      <c r="Q54" s="134">
        <f t="shared" si="10"/>
        <v>0.24</v>
      </c>
      <c r="R54" s="17">
        <f t="shared" si="7"/>
        <v>0</v>
      </c>
      <c r="S54" s="59">
        <f t="shared" si="3"/>
        <v>0</v>
      </c>
      <c r="T54" s="87" t="s">
        <v>953</v>
      </c>
    </row>
    <row r="55" spans="1:20" s="3" customFormat="1" ht="12" hidden="1" x14ac:dyDescent="0.2">
      <c r="A55" s="257" t="s">
        <v>440</v>
      </c>
      <c r="B55" s="258"/>
      <c r="C55" s="58"/>
      <c r="D55" s="109"/>
      <c r="E55" s="85"/>
      <c r="F55" s="17">
        <f t="shared" si="6"/>
        <v>0</v>
      </c>
      <c r="G55" s="17">
        <f t="shared" si="8"/>
        <v>0</v>
      </c>
      <c r="H55" s="17">
        <f t="shared" si="9"/>
        <v>0</v>
      </c>
      <c r="I55" s="17"/>
      <c r="J55" s="17"/>
      <c r="K55" s="17"/>
      <c r="L55" s="17"/>
      <c r="M55" s="17"/>
      <c r="N55" s="17"/>
      <c r="O55" s="17"/>
      <c r="P55" s="17"/>
      <c r="Q55" s="17">
        <f t="shared" si="10"/>
        <v>0</v>
      </c>
      <c r="R55" s="17">
        <f t="shared" ref="R55:R56" si="11">P55-O55</f>
        <v>0</v>
      </c>
      <c r="S55" s="59">
        <f t="shared" ref="S55:S56" si="12">IF(P55&lt;&gt;0,R55/P55,0)</f>
        <v>0</v>
      </c>
      <c r="T55" s="87" t="s">
        <v>953</v>
      </c>
    </row>
    <row r="56" spans="1:20" s="3" customFormat="1" ht="12" hidden="1" x14ac:dyDescent="0.2">
      <c r="A56" s="257" t="s">
        <v>440</v>
      </c>
      <c r="B56" s="258"/>
      <c r="C56" s="58"/>
      <c r="D56" s="109"/>
      <c r="E56" s="85"/>
      <c r="F56" s="17">
        <f t="shared" si="6"/>
        <v>0</v>
      </c>
      <c r="G56" s="17">
        <f t="shared" si="8"/>
        <v>0</v>
      </c>
      <c r="H56" s="17">
        <f t="shared" si="9"/>
        <v>0</v>
      </c>
      <c r="I56" s="17"/>
      <c r="J56" s="17"/>
      <c r="K56" s="17"/>
      <c r="L56" s="17"/>
      <c r="M56" s="17"/>
      <c r="N56" s="17"/>
      <c r="O56" s="17"/>
      <c r="P56" s="17"/>
      <c r="Q56" s="17">
        <f t="shared" si="10"/>
        <v>0</v>
      </c>
      <c r="R56" s="17">
        <f t="shared" si="11"/>
        <v>0</v>
      </c>
      <c r="S56" s="59">
        <f t="shared" si="12"/>
        <v>0</v>
      </c>
      <c r="T56" s="87" t="s">
        <v>953</v>
      </c>
    </row>
    <row r="57" spans="1:20" s="3" customFormat="1" ht="12" hidden="1" x14ac:dyDescent="0.2">
      <c r="A57" s="257" t="s">
        <v>440</v>
      </c>
      <c r="B57" s="258"/>
      <c r="C57" s="58"/>
      <c r="D57" s="85"/>
      <c r="E57" s="85"/>
      <c r="F57" s="17">
        <f t="shared" si="6"/>
        <v>0</v>
      </c>
      <c r="G57" s="17">
        <f t="shared" si="8"/>
        <v>0</v>
      </c>
      <c r="H57" s="17">
        <f t="shared" si="9"/>
        <v>0</v>
      </c>
      <c r="I57" s="17"/>
      <c r="J57" s="17"/>
      <c r="K57" s="17"/>
      <c r="L57" s="17"/>
      <c r="M57" s="17"/>
      <c r="N57" s="17"/>
      <c r="O57" s="17"/>
      <c r="P57" s="17"/>
      <c r="Q57" s="17">
        <f t="shared" si="10"/>
        <v>0</v>
      </c>
      <c r="R57" s="17">
        <f t="shared" ref="R57:R67" si="13">J57-I57</f>
        <v>0</v>
      </c>
      <c r="S57" s="59">
        <f t="shared" ref="S57:S67" si="14">IF(J57&lt;&gt;0,R57/J57,0)</f>
        <v>0</v>
      </c>
      <c r="T57" s="87"/>
    </row>
    <row r="58" spans="1:20" s="3" customFormat="1" ht="12" hidden="1" x14ac:dyDescent="0.2">
      <c r="A58" s="257" t="s">
        <v>440</v>
      </c>
      <c r="B58" s="258"/>
      <c r="C58" s="58"/>
      <c r="D58" s="85"/>
      <c r="E58" s="85"/>
      <c r="F58" s="17">
        <f t="shared" si="6"/>
        <v>0</v>
      </c>
      <c r="G58" s="17">
        <f t="shared" si="8"/>
        <v>0</v>
      </c>
      <c r="H58" s="17">
        <f t="shared" si="9"/>
        <v>0</v>
      </c>
      <c r="I58" s="17"/>
      <c r="J58" s="17"/>
      <c r="K58" s="17"/>
      <c r="L58" s="17"/>
      <c r="M58" s="17"/>
      <c r="N58" s="17"/>
      <c r="O58" s="17"/>
      <c r="P58" s="17"/>
      <c r="Q58" s="17">
        <f t="shared" si="10"/>
        <v>0</v>
      </c>
      <c r="R58" s="17">
        <f t="shared" si="13"/>
        <v>0</v>
      </c>
      <c r="S58" s="59">
        <f t="shared" si="14"/>
        <v>0</v>
      </c>
      <c r="T58" s="87"/>
    </row>
    <row r="59" spans="1:20" s="3" customFormat="1" ht="12" hidden="1" x14ac:dyDescent="0.2">
      <c r="A59" s="257" t="s">
        <v>440</v>
      </c>
      <c r="B59" s="258"/>
      <c r="C59" s="58"/>
      <c r="D59" s="85"/>
      <c r="E59" s="85"/>
      <c r="F59" s="17">
        <f t="shared" si="6"/>
        <v>0</v>
      </c>
      <c r="G59" s="17">
        <f t="shared" si="8"/>
        <v>0</v>
      </c>
      <c r="H59" s="17">
        <f t="shared" si="9"/>
        <v>0</v>
      </c>
      <c r="I59" s="17"/>
      <c r="J59" s="17"/>
      <c r="K59" s="17"/>
      <c r="L59" s="17"/>
      <c r="M59" s="17"/>
      <c r="N59" s="17"/>
      <c r="O59" s="17"/>
      <c r="P59" s="17"/>
      <c r="Q59" s="17">
        <f t="shared" si="10"/>
        <v>0</v>
      </c>
      <c r="R59" s="17">
        <f t="shared" si="13"/>
        <v>0</v>
      </c>
      <c r="S59" s="59">
        <f t="shared" si="14"/>
        <v>0</v>
      </c>
      <c r="T59" s="87"/>
    </row>
    <row r="60" spans="1:20" s="3" customFormat="1" ht="12" hidden="1" x14ac:dyDescent="0.2">
      <c r="A60" s="257" t="s">
        <v>440</v>
      </c>
      <c r="B60" s="258"/>
      <c r="C60" s="58"/>
      <c r="D60" s="85"/>
      <c r="E60" s="85"/>
      <c r="F60" s="17">
        <f t="shared" si="6"/>
        <v>0</v>
      </c>
      <c r="G60" s="17">
        <f t="shared" si="8"/>
        <v>0</v>
      </c>
      <c r="H60" s="17">
        <f t="shared" si="9"/>
        <v>0</v>
      </c>
      <c r="I60" s="17"/>
      <c r="J60" s="17"/>
      <c r="K60" s="17"/>
      <c r="L60" s="17"/>
      <c r="M60" s="17"/>
      <c r="N60" s="17"/>
      <c r="O60" s="17"/>
      <c r="P60" s="17"/>
      <c r="Q60" s="17">
        <f t="shared" si="10"/>
        <v>0</v>
      </c>
      <c r="R60" s="17">
        <f t="shared" si="13"/>
        <v>0</v>
      </c>
      <c r="S60" s="59">
        <f t="shared" si="14"/>
        <v>0</v>
      </c>
      <c r="T60" s="87"/>
    </row>
    <row r="61" spans="1:20" s="3" customFormat="1" ht="12" hidden="1" x14ac:dyDescent="0.2">
      <c r="A61" s="257" t="s">
        <v>440</v>
      </c>
      <c r="B61" s="258"/>
      <c r="C61" s="58"/>
      <c r="D61" s="85"/>
      <c r="E61" s="85"/>
      <c r="F61" s="17">
        <f t="shared" si="6"/>
        <v>0</v>
      </c>
      <c r="G61" s="17">
        <f t="shared" si="8"/>
        <v>0</v>
      </c>
      <c r="H61" s="17">
        <f t="shared" si="9"/>
        <v>0</v>
      </c>
      <c r="I61" s="17"/>
      <c r="J61" s="17"/>
      <c r="K61" s="17"/>
      <c r="L61" s="17"/>
      <c r="M61" s="17"/>
      <c r="N61" s="17"/>
      <c r="O61" s="17"/>
      <c r="P61" s="17"/>
      <c r="Q61" s="17">
        <f t="shared" si="10"/>
        <v>0</v>
      </c>
      <c r="R61" s="17">
        <f t="shared" si="13"/>
        <v>0</v>
      </c>
      <c r="S61" s="59">
        <f t="shared" si="14"/>
        <v>0</v>
      </c>
      <c r="T61" s="87"/>
    </row>
    <row r="62" spans="1:20" s="3" customFormat="1" ht="12" hidden="1" x14ac:dyDescent="0.2">
      <c r="A62" s="257" t="s">
        <v>440</v>
      </c>
      <c r="B62" s="258"/>
      <c r="C62" s="58"/>
      <c r="D62" s="85"/>
      <c r="E62" s="85"/>
      <c r="F62" s="17">
        <f t="shared" si="6"/>
        <v>0</v>
      </c>
      <c r="G62" s="17">
        <f t="shared" si="8"/>
        <v>0</v>
      </c>
      <c r="H62" s="17">
        <f t="shared" si="9"/>
        <v>0</v>
      </c>
      <c r="I62" s="17"/>
      <c r="J62" s="17"/>
      <c r="K62" s="17"/>
      <c r="L62" s="17"/>
      <c r="M62" s="17"/>
      <c r="N62" s="17"/>
      <c r="O62" s="17"/>
      <c r="P62" s="17"/>
      <c r="Q62" s="17">
        <f t="shared" si="10"/>
        <v>0</v>
      </c>
      <c r="R62" s="17">
        <f t="shared" si="13"/>
        <v>0</v>
      </c>
      <c r="S62" s="59">
        <f t="shared" si="14"/>
        <v>0</v>
      </c>
      <c r="T62" s="87"/>
    </row>
    <row r="63" spans="1:20" s="3" customFormat="1" ht="12" hidden="1" x14ac:dyDescent="0.2">
      <c r="A63" s="257" t="s">
        <v>440</v>
      </c>
      <c r="B63" s="258"/>
      <c r="C63" s="58"/>
      <c r="D63" s="85"/>
      <c r="E63" s="85"/>
      <c r="F63" s="17">
        <f t="shared" si="6"/>
        <v>0</v>
      </c>
      <c r="G63" s="17">
        <f t="shared" si="8"/>
        <v>0</v>
      </c>
      <c r="H63" s="17">
        <f t="shared" si="9"/>
        <v>0</v>
      </c>
      <c r="I63" s="17"/>
      <c r="J63" s="17"/>
      <c r="K63" s="17"/>
      <c r="L63" s="17"/>
      <c r="M63" s="17"/>
      <c r="N63" s="17"/>
      <c r="O63" s="17"/>
      <c r="P63" s="17"/>
      <c r="Q63" s="17">
        <f t="shared" si="10"/>
        <v>0</v>
      </c>
      <c r="R63" s="17">
        <f t="shared" si="13"/>
        <v>0</v>
      </c>
      <c r="S63" s="59">
        <f t="shared" si="14"/>
        <v>0</v>
      </c>
      <c r="T63" s="87"/>
    </row>
    <row r="64" spans="1:20" s="3" customFormat="1" ht="12" hidden="1" x14ac:dyDescent="0.2">
      <c r="A64" s="257" t="s">
        <v>440</v>
      </c>
      <c r="B64" s="258"/>
      <c r="C64" s="58"/>
      <c r="D64" s="85"/>
      <c r="E64" s="85"/>
      <c r="F64" s="17">
        <f t="shared" si="6"/>
        <v>0</v>
      </c>
      <c r="G64" s="17">
        <f t="shared" si="8"/>
        <v>0</v>
      </c>
      <c r="H64" s="17">
        <f t="shared" si="9"/>
        <v>0</v>
      </c>
      <c r="I64" s="17"/>
      <c r="J64" s="17"/>
      <c r="K64" s="17"/>
      <c r="L64" s="17"/>
      <c r="M64" s="17"/>
      <c r="N64" s="17"/>
      <c r="O64" s="17"/>
      <c r="P64" s="17"/>
      <c r="Q64" s="17">
        <f t="shared" si="10"/>
        <v>0</v>
      </c>
      <c r="R64" s="17">
        <f t="shared" si="13"/>
        <v>0</v>
      </c>
      <c r="S64" s="59">
        <f t="shared" si="14"/>
        <v>0</v>
      </c>
      <c r="T64" s="87"/>
    </row>
    <row r="65" spans="1:20" s="3" customFormat="1" ht="12" hidden="1" x14ac:dyDescent="0.2">
      <c r="A65" s="257" t="s">
        <v>440</v>
      </c>
      <c r="B65" s="258"/>
      <c r="C65" s="58"/>
      <c r="D65" s="85"/>
      <c r="E65" s="85"/>
      <c r="F65" s="17">
        <f t="shared" si="6"/>
        <v>0</v>
      </c>
      <c r="G65" s="17">
        <f t="shared" si="8"/>
        <v>0</v>
      </c>
      <c r="H65" s="17">
        <f t="shared" si="9"/>
        <v>0</v>
      </c>
      <c r="I65" s="17"/>
      <c r="J65" s="17"/>
      <c r="K65" s="17"/>
      <c r="L65" s="17"/>
      <c r="M65" s="17"/>
      <c r="N65" s="17"/>
      <c r="O65" s="17"/>
      <c r="P65" s="17"/>
      <c r="Q65" s="17">
        <f t="shared" si="10"/>
        <v>0</v>
      </c>
      <c r="R65" s="17">
        <f t="shared" si="13"/>
        <v>0</v>
      </c>
      <c r="S65" s="59">
        <f t="shared" si="14"/>
        <v>0</v>
      </c>
      <c r="T65" s="87"/>
    </row>
    <row r="66" spans="1:20" s="3" customFormat="1" ht="12" hidden="1" x14ac:dyDescent="0.2">
      <c r="A66" s="257"/>
      <c r="B66" s="258"/>
      <c r="C66" s="58"/>
      <c r="D66" s="85"/>
      <c r="E66" s="85"/>
      <c r="F66" s="17">
        <f t="shared" si="6"/>
        <v>0</v>
      </c>
      <c r="G66" s="17">
        <f t="shared" si="8"/>
        <v>0</v>
      </c>
      <c r="H66" s="17">
        <f t="shared" si="9"/>
        <v>0</v>
      </c>
      <c r="I66" s="17"/>
      <c r="J66" s="17"/>
      <c r="K66" s="17"/>
      <c r="L66" s="17"/>
      <c r="M66" s="17"/>
      <c r="N66" s="17"/>
      <c r="O66" s="17"/>
      <c r="P66" s="134"/>
      <c r="Q66" s="17">
        <f t="shared" si="10"/>
        <v>0</v>
      </c>
      <c r="R66" s="17">
        <f t="shared" si="13"/>
        <v>0</v>
      </c>
      <c r="S66" s="59">
        <f t="shared" si="14"/>
        <v>0</v>
      </c>
      <c r="T66" s="87"/>
    </row>
    <row r="67" spans="1:20" s="3" customFormat="1" ht="12" hidden="1" x14ac:dyDescent="0.2">
      <c r="A67" s="257"/>
      <c r="B67" s="258"/>
      <c r="C67" s="58"/>
      <c r="D67" s="85"/>
      <c r="E67" s="85"/>
      <c r="F67" s="17">
        <f t="shared" si="6"/>
        <v>0</v>
      </c>
      <c r="G67" s="17">
        <f t="shared" si="8"/>
        <v>0</v>
      </c>
      <c r="H67" s="17">
        <f t="shared" si="9"/>
        <v>0</v>
      </c>
      <c r="I67" s="17"/>
      <c r="J67" s="17"/>
      <c r="K67" s="17"/>
      <c r="L67" s="17"/>
      <c r="M67" s="17"/>
      <c r="N67" s="17"/>
      <c r="O67" s="17"/>
      <c r="P67" s="17"/>
      <c r="Q67" s="17">
        <f t="shared" si="10"/>
        <v>0</v>
      </c>
      <c r="R67" s="17">
        <f t="shared" si="13"/>
        <v>0</v>
      </c>
      <c r="S67" s="59">
        <f t="shared" si="14"/>
        <v>0</v>
      </c>
      <c r="T67" s="87"/>
    </row>
    <row r="68" spans="1:20" s="3" customFormat="1" ht="36" x14ac:dyDescent="0.2">
      <c r="A68" s="58" t="s">
        <v>436</v>
      </c>
      <c r="B68" s="259" t="s">
        <v>862</v>
      </c>
      <c r="C68" s="8"/>
      <c r="D68" s="85" t="s">
        <v>868</v>
      </c>
      <c r="E68" s="85" t="s">
        <v>868</v>
      </c>
      <c r="F68" s="85" t="s">
        <v>868</v>
      </c>
      <c r="G68" s="85" t="s">
        <v>868</v>
      </c>
      <c r="H68" s="85" t="s">
        <v>868</v>
      </c>
      <c r="I68" s="85" t="s">
        <v>868</v>
      </c>
      <c r="J68" s="85" t="s">
        <v>868</v>
      </c>
      <c r="K68" s="85" t="s">
        <v>868</v>
      </c>
      <c r="L68" s="85" t="s">
        <v>868</v>
      </c>
      <c r="M68" s="85" t="s">
        <v>868</v>
      </c>
      <c r="N68" s="85" t="s">
        <v>868</v>
      </c>
      <c r="O68" s="85" t="s">
        <v>868</v>
      </c>
      <c r="P68" s="85" t="s">
        <v>868</v>
      </c>
      <c r="Q68" s="85" t="s">
        <v>868</v>
      </c>
      <c r="R68" s="85" t="s">
        <v>868</v>
      </c>
      <c r="S68" s="85" t="s">
        <v>868</v>
      </c>
      <c r="T68" s="87"/>
    </row>
    <row r="69" spans="1:20" s="3" customFormat="1" ht="36" x14ac:dyDescent="0.2">
      <c r="A69" s="58" t="s">
        <v>428</v>
      </c>
      <c r="B69" s="259" t="s">
        <v>863</v>
      </c>
      <c r="C69" s="8"/>
      <c r="D69" s="65">
        <f>SUM(D70)</f>
        <v>11.018000000000001</v>
      </c>
      <c r="E69" s="65">
        <f t="shared" ref="E69:R69" si="15">SUM(E70)</f>
        <v>0</v>
      </c>
      <c r="F69" s="65">
        <f t="shared" si="15"/>
        <v>11.018000000000001</v>
      </c>
      <c r="G69" s="65">
        <f t="shared" si="15"/>
        <v>11.018000000000001</v>
      </c>
      <c r="H69" s="65">
        <f t="shared" si="15"/>
        <v>0</v>
      </c>
      <c r="I69" s="65">
        <f t="shared" si="15"/>
        <v>0</v>
      </c>
      <c r="J69" s="65">
        <f t="shared" si="15"/>
        <v>0</v>
      </c>
      <c r="K69" s="65">
        <f t="shared" si="15"/>
        <v>11.018000000000001</v>
      </c>
      <c r="L69" s="65">
        <f t="shared" si="15"/>
        <v>0</v>
      </c>
      <c r="M69" s="65">
        <f t="shared" si="15"/>
        <v>0</v>
      </c>
      <c r="N69" s="65">
        <f t="shared" si="15"/>
        <v>0</v>
      </c>
      <c r="O69" s="65">
        <f t="shared" si="15"/>
        <v>0</v>
      </c>
      <c r="P69" s="65">
        <f t="shared" si="15"/>
        <v>0</v>
      </c>
      <c r="Q69" s="65">
        <f t="shared" si="15"/>
        <v>11.018000000000001</v>
      </c>
      <c r="R69" s="65">
        <f t="shared" si="15"/>
        <v>-11.018000000000001</v>
      </c>
      <c r="S69" s="66">
        <f t="shared" ref="S69:S71" si="16">IF(K69&lt;&gt;0,R69/K69,0)</f>
        <v>-1</v>
      </c>
      <c r="T69" s="87"/>
    </row>
    <row r="70" spans="1:20" ht="24" x14ac:dyDescent="0.25">
      <c r="A70" s="58" t="s">
        <v>817</v>
      </c>
      <c r="B70" s="259" t="s">
        <v>818</v>
      </c>
      <c r="C70" s="86"/>
      <c r="D70" s="65">
        <f t="shared" ref="D70:R70" si="17">SUM(D71:D89)</f>
        <v>11.018000000000001</v>
      </c>
      <c r="E70" s="65">
        <f t="shared" si="17"/>
        <v>0</v>
      </c>
      <c r="F70" s="65">
        <f t="shared" si="17"/>
        <v>11.018000000000001</v>
      </c>
      <c r="G70" s="65">
        <f t="shared" si="17"/>
        <v>11.018000000000001</v>
      </c>
      <c r="H70" s="65">
        <f t="shared" si="17"/>
        <v>0</v>
      </c>
      <c r="I70" s="65">
        <f t="shared" si="17"/>
        <v>0</v>
      </c>
      <c r="J70" s="65">
        <f t="shared" si="17"/>
        <v>0</v>
      </c>
      <c r="K70" s="65">
        <f t="shared" si="17"/>
        <v>11.018000000000001</v>
      </c>
      <c r="L70" s="65">
        <f t="shared" si="17"/>
        <v>0</v>
      </c>
      <c r="M70" s="65">
        <f t="shared" si="17"/>
        <v>0</v>
      </c>
      <c r="N70" s="65">
        <f t="shared" si="17"/>
        <v>0</v>
      </c>
      <c r="O70" s="65">
        <f t="shared" si="17"/>
        <v>0</v>
      </c>
      <c r="P70" s="65">
        <f t="shared" si="17"/>
        <v>0</v>
      </c>
      <c r="Q70" s="65">
        <f t="shared" si="17"/>
        <v>11.018000000000001</v>
      </c>
      <c r="R70" s="65">
        <f t="shared" si="17"/>
        <v>-11.018000000000001</v>
      </c>
      <c r="S70" s="66">
        <f t="shared" si="16"/>
        <v>-1</v>
      </c>
      <c r="T70" s="88"/>
    </row>
    <row r="71" spans="1:20" ht="24" x14ac:dyDescent="0.25">
      <c r="A71" s="257" t="s">
        <v>817</v>
      </c>
      <c r="B71" s="87" t="s">
        <v>968</v>
      </c>
      <c r="C71" s="58" t="s">
        <v>969</v>
      </c>
      <c r="D71" s="17">
        <v>11.018000000000001</v>
      </c>
      <c r="E71" s="17"/>
      <c r="F71" s="17">
        <f t="shared" ref="F71:F93" si="18">D71-E71</f>
        <v>11.018000000000001</v>
      </c>
      <c r="G71" s="17">
        <f>I71+K71+M71+O71</f>
        <v>11.018000000000001</v>
      </c>
      <c r="H71" s="17">
        <f>J71+L71+N71+P71</f>
        <v>0</v>
      </c>
      <c r="I71" s="17"/>
      <c r="J71" s="17"/>
      <c r="K71" s="17">
        <v>11.018000000000001</v>
      </c>
      <c r="L71" s="17"/>
      <c r="M71" s="17"/>
      <c r="N71" s="17"/>
      <c r="O71" s="17"/>
      <c r="P71" s="17"/>
      <c r="Q71" s="17">
        <f>F71-H71</f>
        <v>11.018000000000001</v>
      </c>
      <c r="R71" s="17">
        <f>L71-K71</f>
        <v>-11.018000000000001</v>
      </c>
      <c r="S71" s="59">
        <f t="shared" si="16"/>
        <v>-1</v>
      </c>
      <c r="T71" s="87" t="s">
        <v>984</v>
      </c>
    </row>
    <row r="72" spans="1:20" hidden="1" x14ac:dyDescent="0.25">
      <c r="A72" s="257" t="s">
        <v>817</v>
      </c>
      <c r="B72" s="87"/>
      <c r="C72" s="58"/>
      <c r="D72" s="17"/>
      <c r="E72" s="17"/>
      <c r="F72" s="17">
        <f t="shared" si="18"/>
        <v>0</v>
      </c>
      <c r="G72" s="17">
        <f t="shared" ref="G72:G89" si="19">I72+K72+M72+O72</f>
        <v>0</v>
      </c>
      <c r="H72" s="17">
        <f t="shared" ref="H72:H89" si="20">J72+L72+N72+P72</f>
        <v>0</v>
      </c>
      <c r="I72" s="17"/>
      <c r="J72" s="17"/>
      <c r="K72" s="17"/>
      <c r="L72" s="17"/>
      <c r="M72" s="17"/>
      <c r="N72" s="17"/>
      <c r="O72" s="17"/>
      <c r="P72" s="17"/>
      <c r="Q72" s="17">
        <f t="shared" ref="Q72:Q89" si="21">F72-H72</f>
        <v>0</v>
      </c>
      <c r="R72" s="17">
        <f t="shared" ref="R72:R84" si="22">P72-O72</f>
        <v>0</v>
      </c>
      <c r="S72" s="59">
        <f t="shared" ref="S72:S84" si="23">IF(P72&lt;&gt;0,R72/P72,0)</f>
        <v>0</v>
      </c>
      <c r="T72" s="87" t="s">
        <v>953</v>
      </c>
    </row>
    <row r="73" spans="1:20" hidden="1" x14ac:dyDescent="0.25">
      <c r="A73" s="257" t="s">
        <v>817</v>
      </c>
      <c r="B73" s="87"/>
      <c r="C73" s="58"/>
      <c r="D73" s="17"/>
      <c r="E73" s="17"/>
      <c r="F73" s="17">
        <f t="shared" si="18"/>
        <v>0</v>
      </c>
      <c r="G73" s="17">
        <f t="shared" si="19"/>
        <v>0</v>
      </c>
      <c r="H73" s="17">
        <f t="shared" si="20"/>
        <v>0</v>
      </c>
      <c r="I73" s="17"/>
      <c r="J73" s="17"/>
      <c r="K73" s="17"/>
      <c r="L73" s="17"/>
      <c r="M73" s="17"/>
      <c r="N73" s="17"/>
      <c r="O73" s="17"/>
      <c r="P73" s="17"/>
      <c r="Q73" s="17">
        <f t="shared" si="21"/>
        <v>0</v>
      </c>
      <c r="R73" s="17">
        <f t="shared" si="22"/>
        <v>0</v>
      </c>
      <c r="S73" s="59">
        <f t="shared" si="23"/>
        <v>0</v>
      </c>
      <c r="T73" s="87" t="s">
        <v>953</v>
      </c>
    </row>
    <row r="74" spans="1:20" hidden="1" x14ac:dyDescent="0.25">
      <c r="A74" s="257" t="s">
        <v>817</v>
      </c>
      <c r="B74" s="87"/>
      <c r="C74" s="58"/>
      <c r="D74" s="17"/>
      <c r="E74" s="17"/>
      <c r="F74" s="17">
        <f t="shared" si="18"/>
        <v>0</v>
      </c>
      <c r="G74" s="17">
        <f t="shared" si="19"/>
        <v>0</v>
      </c>
      <c r="H74" s="17">
        <f t="shared" si="20"/>
        <v>0</v>
      </c>
      <c r="I74" s="17"/>
      <c r="J74" s="17"/>
      <c r="K74" s="17"/>
      <c r="L74" s="17"/>
      <c r="M74" s="17"/>
      <c r="N74" s="17"/>
      <c r="O74" s="17"/>
      <c r="P74" s="17"/>
      <c r="Q74" s="17">
        <f t="shared" si="21"/>
        <v>0</v>
      </c>
      <c r="R74" s="17">
        <f t="shared" si="22"/>
        <v>0</v>
      </c>
      <c r="S74" s="59">
        <f t="shared" si="23"/>
        <v>0</v>
      </c>
      <c r="T74" s="87" t="s">
        <v>953</v>
      </c>
    </row>
    <row r="75" spans="1:20" hidden="1" x14ac:dyDescent="0.25">
      <c r="A75" s="257" t="s">
        <v>817</v>
      </c>
      <c r="B75" s="87"/>
      <c r="C75" s="58"/>
      <c r="D75" s="17"/>
      <c r="E75" s="17"/>
      <c r="F75" s="17">
        <f t="shared" si="18"/>
        <v>0</v>
      </c>
      <c r="G75" s="17">
        <f t="shared" si="19"/>
        <v>0</v>
      </c>
      <c r="H75" s="17">
        <f t="shared" si="20"/>
        <v>0</v>
      </c>
      <c r="I75" s="17"/>
      <c r="J75" s="17"/>
      <c r="K75" s="17"/>
      <c r="L75" s="17"/>
      <c r="M75" s="17"/>
      <c r="N75" s="17"/>
      <c r="O75" s="17"/>
      <c r="P75" s="17"/>
      <c r="Q75" s="17">
        <f t="shared" si="21"/>
        <v>0</v>
      </c>
      <c r="R75" s="17">
        <f t="shared" si="22"/>
        <v>0</v>
      </c>
      <c r="S75" s="59">
        <f t="shared" si="23"/>
        <v>0</v>
      </c>
      <c r="T75" s="87" t="s">
        <v>953</v>
      </c>
    </row>
    <row r="76" spans="1:20" hidden="1" x14ac:dyDescent="0.25">
      <c r="A76" s="257" t="s">
        <v>817</v>
      </c>
      <c r="B76" s="87"/>
      <c r="C76" s="58"/>
      <c r="D76" s="17"/>
      <c r="E76" s="17"/>
      <c r="F76" s="17">
        <f t="shared" si="18"/>
        <v>0</v>
      </c>
      <c r="G76" s="17">
        <f t="shared" si="19"/>
        <v>0</v>
      </c>
      <c r="H76" s="17">
        <f t="shared" si="20"/>
        <v>0</v>
      </c>
      <c r="I76" s="17"/>
      <c r="J76" s="17"/>
      <c r="K76" s="17"/>
      <c r="L76" s="17"/>
      <c r="M76" s="17"/>
      <c r="N76" s="17"/>
      <c r="O76" s="17"/>
      <c r="P76" s="17"/>
      <c r="Q76" s="17">
        <f t="shared" si="21"/>
        <v>0</v>
      </c>
      <c r="R76" s="17">
        <f t="shared" si="22"/>
        <v>0</v>
      </c>
      <c r="S76" s="59">
        <f t="shared" si="23"/>
        <v>0</v>
      </c>
      <c r="T76" s="87" t="s">
        <v>953</v>
      </c>
    </row>
    <row r="77" spans="1:20" hidden="1" x14ac:dyDescent="0.25">
      <c r="A77" s="257" t="s">
        <v>817</v>
      </c>
      <c r="B77" s="87"/>
      <c r="C77" s="58"/>
      <c r="D77" s="17"/>
      <c r="E77" s="17"/>
      <c r="F77" s="17">
        <f t="shared" si="18"/>
        <v>0</v>
      </c>
      <c r="G77" s="17">
        <f t="shared" si="19"/>
        <v>0</v>
      </c>
      <c r="H77" s="134">
        <f t="shared" si="20"/>
        <v>0</v>
      </c>
      <c r="I77" s="17"/>
      <c r="J77" s="134"/>
      <c r="K77" s="17"/>
      <c r="L77" s="17"/>
      <c r="M77" s="17"/>
      <c r="N77" s="17"/>
      <c r="O77" s="17"/>
      <c r="P77" s="17"/>
      <c r="Q77" s="17">
        <f t="shared" si="21"/>
        <v>0</v>
      </c>
      <c r="R77" s="17">
        <f t="shared" si="22"/>
        <v>0</v>
      </c>
      <c r="S77" s="59">
        <f t="shared" si="23"/>
        <v>0</v>
      </c>
      <c r="T77" s="87" t="s">
        <v>953</v>
      </c>
    </row>
    <row r="78" spans="1:20" hidden="1" x14ac:dyDescent="0.25">
      <c r="A78" s="257" t="s">
        <v>817</v>
      </c>
      <c r="B78" s="87"/>
      <c r="C78" s="58"/>
      <c r="D78" s="17"/>
      <c r="E78" s="17"/>
      <c r="F78" s="17">
        <f t="shared" si="18"/>
        <v>0</v>
      </c>
      <c r="G78" s="17">
        <f t="shared" si="19"/>
        <v>0</v>
      </c>
      <c r="H78" s="17">
        <f t="shared" si="20"/>
        <v>0</v>
      </c>
      <c r="I78" s="17"/>
      <c r="J78" s="17"/>
      <c r="K78" s="17"/>
      <c r="L78" s="17"/>
      <c r="M78" s="17"/>
      <c r="N78" s="17"/>
      <c r="O78" s="17"/>
      <c r="P78" s="17"/>
      <c r="Q78" s="17">
        <f t="shared" si="21"/>
        <v>0</v>
      </c>
      <c r="R78" s="17">
        <f t="shared" si="22"/>
        <v>0</v>
      </c>
      <c r="S78" s="59">
        <f t="shared" si="23"/>
        <v>0</v>
      </c>
      <c r="T78" s="87"/>
    </row>
    <row r="79" spans="1:20" hidden="1" x14ac:dyDescent="0.25">
      <c r="A79" s="257" t="s">
        <v>817</v>
      </c>
      <c r="B79" s="87"/>
      <c r="C79" s="58"/>
      <c r="D79" s="17"/>
      <c r="E79" s="17"/>
      <c r="F79" s="17">
        <f t="shared" si="18"/>
        <v>0</v>
      </c>
      <c r="G79" s="17">
        <f t="shared" si="19"/>
        <v>0</v>
      </c>
      <c r="H79" s="17">
        <f t="shared" si="20"/>
        <v>0</v>
      </c>
      <c r="I79" s="17"/>
      <c r="J79" s="17"/>
      <c r="K79" s="17"/>
      <c r="L79" s="17"/>
      <c r="M79" s="17"/>
      <c r="N79" s="17"/>
      <c r="O79" s="17"/>
      <c r="P79" s="17"/>
      <c r="Q79" s="17">
        <f t="shared" si="21"/>
        <v>0</v>
      </c>
      <c r="R79" s="17">
        <f t="shared" si="22"/>
        <v>0</v>
      </c>
      <c r="S79" s="59">
        <f t="shared" si="23"/>
        <v>0</v>
      </c>
      <c r="T79" s="87" t="s">
        <v>953</v>
      </c>
    </row>
    <row r="80" spans="1:20" hidden="1" x14ac:dyDescent="0.25">
      <c r="A80" s="257" t="s">
        <v>817</v>
      </c>
      <c r="B80" s="87"/>
      <c r="C80" s="58"/>
      <c r="D80" s="17"/>
      <c r="E80" s="17"/>
      <c r="F80" s="17">
        <f t="shared" si="18"/>
        <v>0</v>
      </c>
      <c r="G80" s="17">
        <f t="shared" si="19"/>
        <v>0</v>
      </c>
      <c r="H80" s="17">
        <f t="shared" si="20"/>
        <v>0</v>
      </c>
      <c r="I80" s="17"/>
      <c r="J80" s="17"/>
      <c r="K80" s="17"/>
      <c r="L80" s="17"/>
      <c r="M80" s="17"/>
      <c r="N80" s="17"/>
      <c r="O80" s="17"/>
      <c r="P80" s="17"/>
      <c r="Q80" s="17">
        <f t="shared" si="21"/>
        <v>0</v>
      </c>
      <c r="R80" s="17">
        <f t="shared" si="22"/>
        <v>0</v>
      </c>
      <c r="S80" s="59">
        <f t="shared" si="23"/>
        <v>0</v>
      </c>
      <c r="T80" s="87" t="s">
        <v>953</v>
      </c>
    </row>
    <row r="81" spans="1:20" hidden="1" x14ac:dyDescent="0.25">
      <c r="A81" s="257" t="s">
        <v>817</v>
      </c>
      <c r="B81" s="87"/>
      <c r="C81" s="58"/>
      <c r="D81" s="17"/>
      <c r="E81" s="17"/>
      <c r="F81" s="17">
        <f t="shared" si="18"/>
        <v>0</v>
      </c>
      <c r="G81" s="17">
        <f t="shared" si="19"/>
        <v>0</v>
      </c>
      <c r="H81" s="17">
        <f t="shared" si="20"/>
        <v>0</v>
      </c>
      <c r="I81" s="17"/>
      <c r="J81" s="17"/>
      <c r="K81" s="17"/>
      <c r="L81" s="17"/>
      <c r="M81" s="17"/>
      <c r="N81" s="17"/>
      <c r="O81" s="17"/>
      <c r="P81" s="17"/>
      <c r="Q81" s="17">
        <f t="shared" si="21"/>
        <v>0</v>
      </c>
      <c r="R81" s="17">
        <f t="shared" si="22"/>
        <v>0</v>
      </c>
      <c r="S81" s="59">
        <f t="shared" si="23"/>
        <v>0</v>
      </c>
      <c r="T81" s="87" t="s">
        <v>953</v>
      </c>
    </row>
    <row r="82" spans="1:20" hidden="1" x14ac:dyDescent="0.25">
      <c r="A82" s="257" t="s">
        <v>817</v>
      </c>
      <c r="B82" s="87"/>
      <c r="C82" s="58"/>
      <c r="D82" s="17"/>
      <c r="E82" s="17"/>
      <c r="F82" s="17">
        <f t="shared" si="18"/>
        <v>0</v>
      </c>
      <c r="G82" s="17">
        <f t="shared" si="19"/>
        <v>0</v>
      </c>
      <c r="H82" s="17">
        <f t="shared" si="20"/>
        <v>0</v>
      </c>
      <c r="I82" s="17"/>
      <c r="J82" s="17"/>
      <c r="K82" s="17"/>
      <c r="L82" s="17"/>
      <c r="M82" s="17"/>
      <c r="N82" s="17"/>
      <c r="O82" s="17"/>
      <c r="P82" s="17"/>
      <c r="Q82" s="17">
        <f t="shared" si="21"/>
        <v>0</v>
      </c>
      <c r="R82" s="17">
        <f t="shared" si="22"/>
        <v>0</v>
      </c>
      <c r="S82" s="59">
        <f t="shared" si="23"/>
        <v>0</v>
      </c>
      <c r="T82" s="87" t="s">
        <v>953</v>
      </c>
    </row>
    <row r="83" spans="1:20" hidden="1" x14ac:dyDescent="0.25">
      <c r="A83" s="257" t="s">
        <v>817</v>
      </c>
      <c r="B83" s="87"/>
      <c r="C83" s="58"/>
      <c r="D83" s="17"/>
      <c r="E83" s="17"/>
      <c r="F83" s="17">
        <f t="shared" si="18"/>
        <v>0</v>
      </c>
      <c r="G83" s="17">
        <f t="shared" si="19"/>
        <v>0</v>
      </c>
      <c r="H83" s="17">
        <f t="shared" si="20"/>
        <v>0</v>
      </c>
      <c r="I83" s="17"/>
      <c r="J83" s="17"/>
      <c r="K83" s="17"/>
      <c r="L83" s="17"/>
      <c r="M83" s="17"/>
      <c r="N83" s="17"/>
      <c r="O83" s="17"/>
      <c r="P83" s="17"/>
      <c r="Q83" s="17">
        <f t="shared" si="21"/>
        <v>0</v>
      </c>
      <c r="R83" s="17">
        <f t="shared" si="22"/>
        <v>0</v>
      </c>
      <c r="S83" s="59">
        <f t="shared" si="23"/>
        <v>0</v>
      </c>
      <c r="T83" s="87" t="s">
        <v>953</v>
      </c>
    </row>
    <row r="84" spans="1:20" hidden="1" x14ac:dyDescent="0.25">
      <c r="A84" s="257" t="s">
        <v>817</v>
      </c>
      <c r="B84" s="87"/>
      <c r="C84" s="58"/>
      <c r="D84" s="17"/>
      <c r="E84" s="17"/>
      <c r="F84" s="17">
        <f t="shared" si="18"/>
        <v>0</v>
      </c>
      <c r="G84" s="17">
        <f t="shared" si="19"/>
        <v>0</v>
      </c>
      <c r="H84" s="17">
        <f t="shared" si="20"/>
        <v>0</v>
      </c>
      <c r="I84" s="17"/>
      <c r="J84" s="17"/>
      <c r="K84" s="17"/>
      <c r="L84" s="17"/>
      <c r="M84" s="17"/>
      <c r="N84" s="17"/>
      <c r="O84" s="17"/>
      <c r="P84" s="17"/>
      <c r="Q84" s="17">
        <f t="shared" si="21"/>
        <v>0</v>
      </c>
      <c r="R84" s="17">
        <f t="shared" si="22"/>
        <v>0</v>
      </c>
      <c r="S84" s="59">
        <f t="shared" si="23"/>
        <v>0</v>
      </c>
      <c r="T84" s="87" t="s">
        <v>953</v>
      </c>
    </row>
    <row r="85" spans="1:20" hidden="1" x14ac:dyDescent="0.25">
      <c r="A85" s="58"/>
      <c r="B85" s="87"/>
      <c r="C85" s="58"/>
      <c r="D85" s="17"/>
      <c r="E85" s="17"/>
      <c r="F85" s="17">
        <f t="shared" si="18"/>
        <v>0</v>
      </c>
      <c r="G85" s="17">
        <f t="shared" si="19"/>
        <v>0</v>
      </c>
      <c r="H85" s="17">
        <f t="shared" si="20"/>
        <v>0</v>
      </c>
      <c r="I85" s="17"/>
      <c r="J85" s="17"/>
      <c r="K85" s="17"/>
      <c r="L85" s="17"/>
      <c r="M85" s="17"/>
      <c r="N85" s="17"/>
      <c r="O85" s="17"/>
      <c r="P85" s="17"/>
      <c r="Q85" s="17">
        <f t="shared" si="21"/>
        <v>0</v>
      </c>
      <c r="R85" s="17">
        <f t="shared" ref="R85:R89" si="24">J85-I85</f>
        <v>0</v>
      </c>
      <c r="S85" s="59">
        <f t="shared" ref="S85:S89" si="25">IF(J85&lt;&gt;0,R85/J85,0)</f>
        <v>0</v>
      </c>
      <c r="T85" s="87"/>
    </row>
    <row r="86" spans="1:20" hidden="1" x14ac:dyDescent="0.25">
      <c r="A86" s="58"/>
      <c r="B86" s="87"/>
      <c r="C86" s="58"/>
      <c r="D86" s="17"/>
      <c r="E86" s="17"/>
      <c r="F86" s="17">
        <f t="shared" si="18"/>
        <v>0</v>
      </c>
      <c r="G86" s="17">
        <f t="shared" si="19"/>
        <v>0</v>
      </c>
      <c r="H86" s="17">
        <f t="shared" si="20"/>
        <v>0</v>
      </c>
      <c r="I86" s="17"/>
      <c r="J86" s="17"/>
      <c r="K86" s="17"/>
      <c r="L86" s="17"/>
      <c r="M86" s="17"/>
      <c r="N86" s="17"/>
      <c r="O86" s="17"/>
      <c r="P86" s="17"/>
      <c r="Q86" s="17">
        <f t="shared" si="21"/>
        <v>0</v>
      </c>
      <c r="R86" s="17">
        <f t="shared" si="24"/>
        <v>0</v>
      </c>
      <c r="S86" s="59">
        <f t="shared" si="25"/>
        <v>0</v>
      </c>
      <c r="T86" s="87"/>
    </row>
    <row r="87" spans="1:20" hidden="1" x14ac:dyDescent="0.25">
      <c r="A87" s="58"/>
      <c r="B87" s="87"/>
      <c r="C87" s="58"/>
      <c r="D87" s="17"/>
      <c r="E87" s="17"/>
      <c r="F87" s="17">
        <f t="shared" si="18"/>
        <v>0</v>
      </c>
      <c r="G87" s="17">
        <f t="shared" si="19"/>
        <v>0</v>
      </c>
      <c r="H87" s="17">
        <f t="shared" si="20"/>
        <v>0</v>
      </c>
      <c r="I87" s="17"/>
      <c r="J87" s="17"/>
      <c r="K87" s="17"/>
      <c r="L87" s="17"/>
      <c r="M87" s="17"/>
      <c r="N87" s="17"/>
      <c r="O87" s="17"/>
      <c r="P87" s="17"/>
      <c r="Q87" s="17">
        <f t="shared" si="21"/>
        <v>0</v>
      </c>
      <c r="R87" s="17">
        <f t="shared" si="24"/>
        <v>0</v>
      </c>
      <c r="S87" s="59">
        <f t="shared" si="25"/>
        <v>0</v>
      </c>
      <c r="T87" s="87"/>
    </row>
    <row r="88" spans="1:20" hidden="1" x14ac:dyDescent="0.25">
      <c r="A88" s="58"/>
      <c r="B88" s="87"/>
      <c r="C88" s="58"/>
      <c r="D88" s="17"/>
      <c r="E88" s="17"/>
      <c r="F88" s="17">
        <f t="shared" si="18"/>
        <v>0</v>
      </c>
      <c r="G88" s="17">
        <f t="shared" si="19"/>
        <v>0</v>
      </c>
      <c r="H88" s="17">
        <f t="shared" si="20"/>
        <v>0</v>
      </c>
      <c r="I88" s="17"/>
      <c r="J88" s="17"/>
      <c r="K88" s="17"/>
      <c r="L88" s="17"/>
      <c r="M88" s="17"/>
      <c r="N88" s="17"/>
      <c r="O88" s="17"/>
      <c r="P88" s="17"/>
      <c r="Q88" s="17">
        <f t="shared" si="21"/>
        <v>0</v>
      </c>
      <c r="R88" s="17">
        <f t="shared" si="24"/>
        <v>0</v>
      </c>
      <c r="S88" s="59">
        <f t="shared" si="25"/>
        <v>0</v>
      </c>
      <c r="T88" s="87"/>
    </row>
    <row r="89" spans="1:20" hidden="1" x14ac:dyDescent="0.25">
      <c r="A89" s="58"/>
      <c r="B89" s="87"/>
      <c r="C89" s="58"/>
      <c r="D89" s="17"/>
      <c r="E89" s="17"/>
      <c r="F89" s="17">
        <f t="shared" si="18"/>
        <v>0</v>
      </c>
      <c r="G89" s="17">
        <f t="shared" si="19"/>
        <v>0</v>
      </c>
      <c r="H89" s="17">
        <f t="shared" si="20"/>
        <v>0</v>
      </c>
      <c r="I89" s="17"/>
      <c r="J89" s="17"/>
      <c r="K89" s="17"/>
      <c r="L89" s="17"/>
      <c r="M89" s="17"/>
      <c r="N89" s="17"/>
      <c r="O89" s="17"/>
      <c r="P89" s="17"/>
      <c r="Q89" s="17">
        <f t="shared" si="21"/>
        <v>0</v>
      </c>
      <c r="R89" s="17">
        <f t="shared" si="24"/>
        <v>0</v>
      </c>
      <c r="S89" s="59">
        <f t="shared" si="25"/>
        <v>0</v>
      </c>
      <c r="T89" s="87"/>
    </row>
    <row r="90" spans="1:20" ht="24" x14ac:dyDescent="0.25">
      <c r="A90" s="58" t="s">
        <v>864</v>
      </c>
      <c r="B90" s="259" t="s">
        <v>865</v>
      </c>
      <c r="C90" s="58"/>
      <c r="D90" s="85" t="s">
        <v>868</v>
      </c>
      <c r="E90" s="85" t="s">
        <v>868</v>
      </c>
      <c r="F90" s="85" t="s">
        <v>868</v>
      </c>
      <c r="G90" s="85" t="s">
        <v>868</v>
      </c>
      <c r="H90" s="85" t="s">
        <v>868</v>
      </c>
      <c r="I90" s="85" t="s">
        <v>868</v>
      </c>
      <c r="J90" s="85" t="s">
        <v>868</v>
      </c>
      <c r="K90" s="85" t="s">
        <v>868</v>
      </c>
      <c r="L90" s="85" t="s">
        <v>868</v>
      </c>
      <c r="M90" s="85" t="s">
        <v>868</v>
      </c>
      <c r="N90" s="85" t="s">
        <v>868</v>
      </c>
      <c r="O90" s="85" t="s">
        <v>868</v>
      </c>
      <c r="P90" s="85" t="s">
        <v>868</v>
      </c>
      <c r="Q90" s="85" t="s">
        <v>868</v>
      </c>
      <c r="R90" s="85" t="s">
        <v>868</v>
      </c>
      <c r="S90" s="85" t="s">
        <v>868</v>
      </c>
      <c r="T90" s="88"/>
    </row>
    <row r="91" spans="1:20" ht="24" x14ac:dyDescent="0.25">
      <c r="A91" s="58" t="s">
        <v>426</v>
      </c>
      <c r="B91" s="259" t="s">
        <v>866</v>
      </c>
      <c r="C91" s="58"/>
      <c r="D91" s="65">
        <f>SUM(D92)</f>
        <v>0</v>
      </c>
      <c r="E91" s="65">
        <f t="shared" ref="E91:R91" si="26">SUM(E92)</f>
        <v>0</v>
      </c>
      <c r="F91" s="65">
        <f t="shared" si="26"/>
        <v>0</v>
      </c>
      <c r="G91" s="65">
        <f t="shared" si="26"/>
        <v>0</v>
      </c>
      <c r="H91" s="65">
        <f t="shared" si="26"/>
        <v>0</v>
      </c>
      <c r="I91" s="65">
        <f t="shared" si="26"/>
        <v>0</v>
      </c>
      <c r="J91" s="65">
        <f t="shared" si="26"/>
        <v>0</v>
      </c>
      <c r="K91" s="65">
        <f t="shared" si="26"/>
        <v>0</v>
      </c>
      <c r="L91" s="65">
        <f t="shared" si="26"/>
        <v>0</v>
      </c>
      <c r="M91" s="65">
        <f t="shared" si="26"/>
        <v>0</v>
      </c>
      <c r="N91" s="65">
        <f t="shared" si="26"/>
        <v>0</v>
      </c>
      <c r="O91" s="65">
        <f t="shared" si="26"/>
        <v>0</v>
      </c>
      <c r="P91" s="65">
        <f t="shared" si="26"/>
        <v>0</v>
      </c>
      <c r="Q91" s="65">
        <f t="shared" si="26"/>
        <v>0</v>
      </c>
      <c r="R91" s="65">
        <f t="shared" si="26"/>
        <v>0</v>
      </c>
      <c r="S91" s="66">
        <f t="shared" ref="S91:S92" si="27">IF(K91&lt;&gt;0,R91/K91,0)</f>
        <v>0</v>
      </c>
      <c r="T91" s="88"/>
    </row>
    <row r="92" spans="1:20" ht="24" x14ac:dyDescent="0.25">
      <c r="A92" s="58" t="s">
        <v>424</v>
      </c>
      <c r="B92" s="259" t="s">
        <v>819</v>
      </c>
      <c r="C92" s="86"/>
      <c r="D92" s="65">
        <f>SUM(D93)</f>
        <v>0</v>
      </c>
      <c r="E92" s="65">
        <f t="shared" ref="E92:R92" si="28">SUM(E93)</f>
        <v>0</v>
      </c>
      <c r="F92" s="65">
        <f t="shared" si="28"/>
        <v>0</v>
      </c>
      <c r="G92" s="65">
        <f t="shared" si="28"/>
        <v>0</v>
      </c>
      <c r="H92" s="65">
        <f t="shared" si="28"/>
        <v>0</v>
      </c>
      <c r="I92" s="65">
        <f t="shared" si="28"/>
        <v>0</v>
      </c>
      <c r="J92" s="65">
        <f t="shared" si="28"/>
        <v>0</v>
      </c>
      <c r="K92" s="65">
        <f t="shared" si="28"/>
        <v>0</v>
      </c>
      <c r="L92" s="65">
        <f t="shared" si="28"/>
        <v>0</v>
      </c>
      <c r="M92" s="65">
        <f t="shared" si="28"/>
        <v>0</v>
      </c>
      <c r="N92" s="65">
        <f t="shared" si="28"/>
        <v>0</v>
      </c>
      <c r="O92" s="65">
        <f t="shared" si="28"/>
        <v>0</v>
      </c>
      <c r="P92" s="65">
        <f t="shared" si="28"/>
        <v>0</v>
      </c>
      <c r="Q92" s="65">
        <f t="shared" si="28"/>
        <v>0</v>
      </c>
      <c r="R92" s="65">
        <f t="shared" si="28"/>
        <v>0</v>
      </c>
      <c r="S92" s="66">
        <f t="shared" si="27"/>
        <v>0</v>
      </c>
      <c r="T92" s="88"/>
    </row>
    <row r="93" spans="1:20" hidden="1" x14ac:dyDescent="0.25">
      <c r="A93" s="257" t="s">
        <v>424</v>
      </c>
      <c r="B93" s="87"/>
      <c r="C93" s="58"/>
      <c r="D93" s="17"/>
      <c r="E93" s="17"/>
      <c r="F93" s="17">
        <f t="shared" si="18"/>
        <v>0</v>
      </c>
      <c r="G93" s="17">
        <f t="shared" ref="G93" si="29">I93+K93+M93+O93</f>
        <v>0</v>
      </c>
      <c r="H93" s="17">
        <f t="shared" ref="H93" si="30">J93+L93+N93+P93</f>
        <v>0</v>
      </c>
      <c r="I93" s="17"/>
      <c r="J93" s="17"/>
      <c r="K93" s="17"/>
      <c r="L93" s="17"/>
      <c r="M93" s="17"/>
      <c r="N93" s="17"/>
      <c r="O93" s="17"/>
      <c r="P93" s="17"/>
      <c r="Q93" s="17">
        <f t="shared" ref="Q93" si="31">F93-H93</f>
        <v>0</v>
      </c>
      <c r="R93" s="17">
        <f>P93-O93</f>
        <v>0</v>
      </c>
      <c r="S93" s="59">
        <f t="shared" ref="S93" si="32">IF(P93&lt;&gt;0,R93/P93,0)</f>
        <v>0</v>
      </c>
      <c r="T93" s="87"/>
    </row>
    <row r="94" spans="1:20" ht="24" x14ac:dyDescent="0.25">
      <c r="A94" s="58" t="s">
        <v>420</v>
      </c>
      <c r="B94" s="259" t="s">
        <v>867</v>
      </c>
      <c r="C94" s="85"/>
      <c r="D94" s="85" t="s">
        <v>868</v>
      </c>
      <c r="E94" s="85" t="s">
        <v>868</v>
      </c>
      <c r="F94" s="85" t="s">
        <v>868</v>
      </c>
      <c r="G94" s="85" t="s">
        <v>868</v>
      </c>
      <c r="H94" s="85" t="s">
        <v>868</v>
      </c>
      <c r="I94" s="85" t="s">
        <v>868</v>
      </c>
      <c r="J94" s="85" t="s">
        <v>868</v>
      </c>
      <c r="K94" s="85" t="s">
        <v>868</v>
      </c>
      <c r="L94" s="85" t="s">
        <v>868</v>
      </c>
      <c r="M94" s="85" t="s">
        <v>868</v>
      </c>
      <c r="N94" s="85" t="s">
        <v>868</v>
      </c>
      <c r="O94" s="85" t="s">
        <v>868</v>
      </c>
      <c r="P94" s="85" t="s">
        <v>868</v>
      </c>
      <c r="Q94" s="85" t="s">
        <v>868</v>
      </c>
      <c r="R94" s="85" t="s">
        <v>868</v>
      </c>
      <c r="S94" s="85" t="s">
        <v>868</v>
      </c>
      <c r="T94" s="88"/>
    </row>
    <row r="95" spans="1:20" ht="24" x14ac:dyDescent="0.25">
      <c r="A95" s="58" t="s">
        <v>418</v>
      </c>
      <c r="B95" s="259" t="s">
        <v>869</v>
      </c>
      <c r="C95" s="85"/>
      <c r="D95" s="85" t="s">
        <v>868</v>
      </c>
      <c r="E95" s="85" t="s">
        <v>868</v>
      </c>
      <c r="F95" s="85" t="s">
        <v>868</v>
      </c>
      <c r="G95" s="85" t="s">
        <v>868</v>
      </c>
      <c r="H95" s="85" t="s">
        <v>868</v>
      </c>
      <c r="I95" s="85" t="s">
        <v>868</v>
      </c>
      <c r="J95" s="85" t="s">
        <v>868</v>
      </c>
      <c r="K95" s="85" t="s">
        <v>868</v>
      </c>
      <c r="L95" s="85" t="s">
        <v>868</v>
      </c>
      <c r="M95" s="85" t="s">
        <v>868</v>
      </c>
      <c r="N95" s="85" t="s">
        <v>868</v>
      </c>
      <c r="O95" s="85" t="s">
        <v>868</v>
      </c>
      <c r="P95" s="85" t="s">
        <v>868</v>
      </c>
      <c r="Q95" s="85" t="s">
        <v>868</v>
      </c>
      <c r="R95" s="85" t="s">
        <v>868</v>
      </c>
      <c r="S95" s="85" t="s">
        <v>868</v>
      </c>
      <c r="T95" s="88"/>
    </row>
    <row r="96" spans="1:20" ht="24" x14ac:dyDescent="0.25">
      <c r="A96" s="58" t="s">
        <v>416</v>
      </c>
      <c r="B96" s="259" t="s">
        <v>870</v>
      </c>
      <c r="C96" s="85"/>
      <c r="D96" s="85" t="s">
        <v>868</v>
      </c>
      <c r="E96" s="85" t="s">
        <v>868</v>
      </c>
      <c r="F96" s="85" t="s">
        <v>868</v>
      </c>
      <c r="G96" s="85" t="s">
        <v>868</v>
      </c>
      <c r="H96" s="85" t="s">
        <v>868</v>
      </c>
      <c r="I96" s="85" t="s">
        <v>868</v>
      </c>
      <c r="J96" s="85" t="s">
        <v>868</v>
      </c>
      <c r="K96" s="85" t="s">
        <v>868</v>
      </c>
      <c r="L96" s="85" t="s">
        <v>868</v>
      </c>
      <c r="M96" s="85" t="s">
        <v>868</v>
      </c>
      <c r="N96" s="85" t="s">
        <v>868</v>
      </c>
      <c r="O96" s="85" t="s">
        <v>868</v>
      </c>
      <c r="P96" s="85" t="s">
        <v>868</v>
      </c>
      <c r="Q96" s="85" t="s">
        <v>868</v>
      </c>
      <c r="R96" s="85" t="s">
        <v>868</v>
      </c>
      <c r="S96" s="85" t="s">
        <v>868</v>
      </c>
      <c r="T96" s="88"/>
    </row>
    <row r="97" spans="1:20" ht="24" x14ac:dyDescent="0.25">
      <c r="A97" s="58" t="s">
        <v>414</v>
      </c>
      <c r="B97" s="259" t="s">
        <v>871</v>
      </c>
      <c r="C97" s="85"/>
      <c r="D97" s="85" t="s">
        <v>868</v>
      </c>
      <c r="E97" s="85" t="s">
        <v>868</v>
      </c>
      <c r="F97" s="85" t="s">
        <v>868</v>
      </c>
      <c r="G97" s="85" t="s">
        <v>868</v>
      </c>
      <c r="H97" s="85" t="s">
        <v>868</v>
      </c>
      <c r="I97" s="85" t="s">
        <v>868</v>
      </c>
      <c r="J97" s="85" t="s">
        <v>868</v>
      </c>
      <c r="K97" s="85" t="s">
        <v>868</v>
      </c>
      <c r="L97" s="85" t="s">
        <v>868</v>
      </c>
      <c r="M97" s="85" t="s">
        <v>868</v>
      </c>
      <c r="N97" s="85" t="s">
        <v>868</v>
      </c>
      <c r="O97" s="85" t="s">
        <v>868</v>
      </c>
      <c r="P97" s="85" t="s">
        <v>868</v>
      </c>
      <c r="Q97" s="85" t="s">
        <v>868</v>
      </c>
      <c r="R97" s="85" t="s">
        <v>868</v>
      </c>
      <c r="S97" s="85" t="s">
        <v>868</v>
      </c>
      <c r="T97" s="88"/>
    </row>
    <row r="98" spans="1:20" ht="24" x14ac:dyDescent="0.25">
      <c r="A98" s="58" t="s">
        <v>412</v>
      </c>
      <c r="B98" s="259" t="s">
        <v>872</v>
      </c>
      <c r="C98" s="85"/>
      <c r="D98" s="85" t="s">
        <v>868</v>
      </c>
      <c r="E98" s="85" t="s">
        <v>868</v>
      </c>
      <c r="F98" s="85" t="s">
        <v>868</v>
      </c>
      <c r="G98" s="85" t="s">
        <v>868</v>
      </c>
      <c r="H98" s="85" t="s">
        <v>868</v>
      </c>
      <c r="I98" s="85" t="s">
        <v>868</v>
      </c>
      <c r="J98" s="85" t="s">
        <v>868</v>
      </c>
      <c r="K98" s="85" t="s">
        <v>868</v>
      </c>
      <c r="L98" s="85" t="s">
        <v>868</v>
      </c>
      <c r="M98" s="85" t="s">
        <v>868</v>
      </c>
      <c r="N98" s="85" t="s">
        <v>868</v>
      </c>
      <c r="O98" s="85" t="s">
        <v>868</v>
      </c>
      <c r="P98" s="85" t="s">
        <v>868</v>
      </c>
      <c r="Q98" s="85" t="s">
        <v>868</v>
      </c>
      <c r="R98" s="85" t="s">
        <v>868</v>
      </c>
      <c r="S98" s="85" t="s">
        <v>868</v>
      </c>
      <c r="T98" s="88"/>
    </row>
    <row r="99" spans="1:20" ht="24" x14ac:dyDescent="0.25">
      <c r="A99" s="58" t="s">
        <v>410</v>
      </c>
      <c r="B99" s="259" t="s">
        <v>873</v>
      </c>
      <c r="C99" s="85"/>
      <c r="D99" s="85" t="s">
        <v>868</v>
      </c>
      <c r="E99" s="85" t="s">
        <v>868</v>
      </c>
      <c r="F99" s="85" t="s">
        <v>868</v>
      </c>
      <c r="G99" s="85" t="s">
        <v>868</v>
      </c>
      <c r="H99" s="85" t="s">
        <v>868</v>
      </c>
      <c r="I99" s="85" t="s">
        <v>868</v>
      </c>
      <c r="J99" s="85" t="s">
        <v>868</v>
      </c>
      <c r="K99" s="85" t="s">
        <v>868</v>
      </c>
      <c r="L99" s="85" t="s">
        <v>868</v>
      </c>
      <c r="M99" s="85" t="s">
        <v>868</v>
      </c>
      <c r="N99" s="85" t="s">
        <v>868</v>
      </c>
      <c r="O99" s="85" t="s">
        <v>868</v>
      </c>
      <c r="P99" s="85" t="s">
        <v>868</v>
      </c>
      <c r="Q99" s="85" t="s">
        <v>868</v>
      </c>
      <c r="R99" s="85" t="s">
        <v>868</v>
      </c>
      <c r="S99" s="85" t="s">
        <v>868</v>
      </c>
      <c r="T99" s="88"/>
    </row>
    <row r="100" spans="1:20" ht="36" x14ac:dyDescent="0.25">
      <c r="A100" s="58" t="s">
        <v>874</v>
      </c>
      <c r="B100" s="259" t="s">
        <v>875</v>
      </c>
      <c r="C100" s="85"/>
      <c r="D100" s="85" t="s">
        <v>868</v>
      </c>
      <c r="E100" s="85" t="s">
        <v>868</v>
      </c>
      <c r="F100" s="85" t="s">
        <v>868</v>
      </c>
      <c r="G100" s="85" t="s">
        <v>868</v>
      </c>
      <c r="H100" s="85" t="s">
        <v>868</v>
      </c>
      <c r="I100" s="85" t="s">
        <v>868</v>
      </c>
      <c r="J100" s="85" t="s">
        <v>868</v>
      </c>
      <c r="K100" s="85" t="s">
        <v>868</v>
      </c>
      <c r="L100" s="85" t="s">
        <v>868</v>
      </c>
      <c r="M100" s="85" t="s">
        <v>868</v>
      </c>
      <c r="N100" s="85" t="s">
        <v>868</v>
      </c>
      <c r="O100" s="85" t="s">
        <v>868</v>
      </c>
      <c r="P100" s="85" t="s">
        <v>868</v>
      </c>
      <c r="Q100" s="85" t="s">
        <v>868</v>
      </c>
      <c r="R100" s="85" t="s">
        <v>868</v>
      </c>
      <c r="S100" s="85" t="s">
        <v>868</v>
      </c>
      <c r="T100" s="88"/>
    </row>
    <row r="101" spans="1:20" ht="36" x14ac:dyDescent="0.25">
      <c r="A101" s="58" t="s">
        <v>876</v>
      </c>
      <c r="B101" s="259" t="s">
        <v>877</v>
      </c>
      <c r="C101" s="85"/>
      <c r="D101" s="85" t="s">
        <v>868</v>
      </c>
      <c r="E101" s="85" t="s">
        <v>868</v>
      </c>
      <c r="F101" s="85" t="s">
        <v>868</v>
      </c>
      <c r="G101" s="85" t="s">
        <v>868</v>
      </c>
      <c r="H101" s="85" t="s">
        <v>868</v>
      </c>
      <c r="I101" s="85" t="s">
        <v>868</v>
      </c>
      <c r="J101" s="85" t="s">
        <v>868</v>
      </c>
      <c r="K101" s="85" t="s">
        <v>868</v>
      </c>
      <c r="L101" s="85" t="s">
        <v>868</v>
      </c>
      <c r="M101" s="85" t="s">
        <v>868</v>
      </c>
      <c r="N101" s="85" t="s">
        <v>868</v>
      </c>
      <c r="O101" s="85" t="s">
        <v>868</v>
      </c>
      <c r="P101" s="85" t="s">
        <v>868</v>
      </c>
      <c r="Q101" s="85" t="s">
        <v>868</v>
      </c>
      <c r="R101" s="85" t="s">
        <v>868</v>
      </c>
      <c r="S101" s="85" t="s">
        <v>868</v>
      </c>
      <c r="T101" s="88"/>
    </row>
    <row r="102" spans="1:20" ht="24" x14ac:dyDescent="0.25">
      <c r="A102" s="58" t="s">
        <v>878</v>
      </c>
      <c r="B102" s="259" t="s">
        <v>879</v>
      </c>
      <c r="C102" s="85"/>
      <c r="D102" s="85" t="s">
        <v>868</v>
      </c>
      <c r="E102" s="85" t="s">
        <v>868</v>
      </c>
      <c r="F102" s="85" t="s">
        <v>868</v>
      </c>
      <c r="G102" s="85" t="s">
        <v>868</v>
      </c>
      <c r="H102" s="85" t="s">
        <v>868</v>
      </c>
      <c r="I102" s="85" t="s">
        <v>868</v>
      </c>
      <c r="J102" s="85" t="s">
        <v>868</v>
      </c>
      <c r="K102" s="85" t="s">
        <v>868</v>
      </c>
      <c r="L102" s="85" t="s">
        <v>868</v>
      </c>
      <c r="M102" s="85" t="s">
        <v>868</v>
      </c>
      <c r="N102" s="85" t="s">
        <v>868</v>
      </c>
      <c r="O102" s="85" t="s">
        <v>868</v>
      </c>
      <c r="P102" s="85" t="s">
        <v>868</v>
      </c>
      <c r="Q102" s="85" t="s">
        <v>868</v>
      </c>
      <c r="R102" s="85" t="s">
        <v>868</v>
      </c>
      <c r="S102" s="85" t="s">
        <v>868</v>
      </c>
      <c r="T102" s="88"/>
    </row>
    <row r="103" spans="1:20" ht="24" x14ac:dyDescent="0.25">
      <c r="A103" s="58" t="s">
        <v>880</v>
      </c>
      <c r="B103" s="259" t="s">
        <v>881</v>
      </c>
      <c r="C103" s="85"/>
      <c r="D103" s="85" t="s">
        <v>868</v>
      </c>
      <c r="E103" s="85" t="s">
        <v>868</v>
      </c>
      <c r="F103" s="85" t="s">
        <v>868</v>
      </c>
      <c r="G103" s="85" t="s">
        <v>868</v>
      </c>
      <c r="H103" s="85" t="s">
        <v>868</v>
      </c>
      <c r="I103" s="85" t="s">
        <v>868</v>
      </c>
      <c r="J103" s="85" t="s">
        <v>868</v>
      </c>
      <c r="K103" s="85" t="s">
        <v>868</v>
      </c>
      <c r="L103" s="85" t="s">
        <v>868</v>
      </c>
      <c r="M103" s="85" t="s">
        <v>868</v>
      </c>
      <c r="N103" s="85" t="s">
        <v>868</v>
      </c>
      <c r="O103" s="85" t="s">
        <v>868</v>
      </c>
      <c r="P103" s="85" t="s">
        <v>868</v>
      </c>
      <c r="Q103" s="85" t="s">
        <v>868</v>
      </c>
      <c r="R103" s="85" t="s">
        <v>868</v>
      </c>
      <c r="S103" s="85" t="s">
        <v>868</v>
      </c>
      <c r="T103" s="88"/>
    </row>
    <row r="104" spans="1:20" ht="36" x14ac:dyDescent="0.25">
      <c r="A104" s="58" t="s">
        <v>406</v>
      </c>
      <c r="B104" s="259" t="s">
        <v>882</v>
      </c>
      <c r="C104" s="85"/>
      <c r="D104" s="85" t="s">
        <v>868</v>
      </c>
      <c r="E104" s="85" t="s">
        <v>868</v>
      </c>
      <c r="F104" s="85" t="s">
        <v>868</v>
      </c>
      <c r="G104" s="85" t="s">
        <v>868</v>
      </c>
      <c r="H104" s="85" t="s">
        <v>868</v>
      </c>
      <c r="I104" s="85" t="s">
        <v>868</v>
      </c>
      <c r="J104" s="85" t="s">
        <v>868</v>
      </c>
      <c r="K104" s="85" t="s">
        <v>868</v>
      </c>
      <c r="L104" s="85" t="s">
        <v>868</v>
      </c>
      <c r="M104" s="85" t="s">
        <v>868</v>
      </c>
      <c r="N104" s="85" t="s">
        <v>868</v>
      </c>
      <c r="O104" s="85" t="s">
        <v>868</v>
      </c>
      <c r="P104" s="85" t="s">
        <v>868</v>
      </c>
      <c r="Q104" s="85" t="s">
        <v>868</v>
      </c>
      <c r="R104" s="85" t="s">
        <v>868</v>
      </c>
      <c r="S104" s="85" t="s">
        <v>868</v>
      </c>
      <c r="T104" s="88"/>
    </row>
    <row r="105" spans="1:20" ht="36" x14ac:dyDescent="0.25">
      <c r="A105" s="58" t="s">
        <v>883</v>
      </c>
      <c r="B105" s="259" t="s">
        <v>884</v>
      </c>
      <c r="C105" s="85"/>
      <c r="D105" s="85" t="s">
        <v>868</v>
      </c>
      <c r="E105" s="85" t="s">
        <v>868</v>
      </c>
      <c r="F105" s="85" t="s">
        <v>868</v>
      </c>
      <c r="G105" s="85" t="s">
        <v>868</v>
      </c>
      <c r="H105" s="85" t="s">
        <v>868</v>
      </c>
      <c r="I105" s="85" t="s">
        <v>868</v>
      </c>
      <c r="J105" s="85" t="s">
        <v>868</v>
      </c>
      <c r="K105" s="85" t="s">
        <v>868</v>
      </c>
      <c r="L105" s="85" t="s">
        <v>868</v>
      </c>
      <c r="M105" s="85" t="s">
        <v>868</v>
      </c>
      <c r="N105" s="85" t="s">
        <v>868</v>
      </c>
      <c r="O105" s="85" t="s">
        <v>868</v>
      </c>
      <c r="P105" s="85" t="s">
        <v>868</v>
      </c>
      <c r="Q105" s="85" t="s">
        <v>868</v>
      </c>
      <c r="R105" s="85" t="s">
        <v>868</v>
      </c>
      <c r="S105" s="85" t="s">
        <v>868</v>
      </c>
      <c r="T105" s="88"/>
    </row>
    <row r="106" spans="1:20" ht="36" x14ac:dyDescent="0.25">
      <c r="A106" s="58" t="s">
        <v>885</v>
      </c>
      <c r="B106" s="259" t="s">
        <v>886</v>
      </c>
      <c r="C106" s="85"/>
      <c r="D106" s="85" t="s">
        <v>868</v>
      </c>
      <c r="E106" s="85" t="s">
        <v>868</v>
      </c>
      <c r="F106" s="85" t="s">
        <v>868</v>
      </c>
      <c r="G106" s="85" t="s">
        <v>868</v>
      </c>
      <c r="H106" s="85" t="s">
        <v>868</v>
      </c>
      <c r="I106" s="85" t="s">
        <v>868</v>
      </c>
      <c r="J106" s="85" t="s">
        <v>868</v>
      </c>
      <c r="K106" s="85" t="s">
        <v>868</v>
      </c>
      <c r="L106" s="85" t="s">
        <v>868</v>
      </c>
      <c r="M106" s="85" t="s">
        <v>868</v>
      </c>
      <c r="N106" s="85" t="s">
        <v>868</v>
      </c>
      <c r="O106" s="85" t="s">
        <v>868</v>
      </c>
      <c r="P106" s="85" t="s">
        <v>868</v>
      </c>
      <c r="Q106" s="85" t="s">
        <v>868</v>
      </c>
      <c r="R106" s="85" t="s">
        <v>868</v>
      </c>
      <c r="S106" s="85" t="s">
        <v>868</v>
      </c>
      <c r="T106" s="88"/>
    </row>
    <row r="107" spans="1:20" ht="24" x14ac:dyDescent="0.25">
      <c r="A107" s="58" t="s">
        <v>405</v>
      </c>
      <c r="B107" s="259" t="s">
        <v>887</v>
      </c>
      <c r="C107" s="85"/>
      <c r="D107" s="65">
        <f>SUM(D108:D112)</f>
        <v>5.1470000000000002</v>
      </c>
      <c r="E107" s="65">
        <f>SUM(E108:E112)</f>
        <v>0</v>
      </c>
      <c r="F107" s="65">
        <f t="shared" ref="F107:Q107" si="33">SUM(F108:F112)</f>
        <v>5.1470000000000002</v>
      </c>
      <c r="G107" s="65">
        <f t="shared" si="33"/>
        <v>5.1470000000000002</v>
      </c>
      <c r="H107" s="65">
        <f t="shared" si="33"/>
        <v>0</v>
      </c>
      <c r="I107" s="65">
        <f t="shared" si="33"/>
        <v>0</v>
      </c>
      <c r="J107" s="65">
        <f t="shared" si="33"/>
        <v>0</v>
      </c>
      <c r="K107" s="65">
        <f t="shared" si="33"/>
        <v>0</v>
      </c>
      <c r="L107" s="65">
        <f t="shared" si="33"/>
        <v>0</v>
      </c>
      <c r="M107" s="65">
        <f t="shared" si="33"/>
        <v>5.1470000000000002</v>
      </c>
      <c r="N107" s="65">
        <f t="shared" si="33"/>
        <v>0</v>
      </c>
      <c r="O107" s="65">
        <f t="shared" si="33"/>
        <v>0</v>
      </c>
      <c r="P107" s="65">
        <f t="shared" si="33"/>
        <v>0</v>
      </c>
      <c r="Q107" s="65">
        <f t="shared" si="33"/>
        <v>5.1470000000000002</v>
      </c>
      <c r="R107" s="65">
        <f>J107-I107</f>
        <v>0</v>
      </c>
      <c r="S107" s="66">
        <f t="shared" ref="S107:S108" si="34">IF(K107&lt;&gt;0,R107/K107,0)</f>
        <v>0</v>
      </c>
      <c r="T107" s="88"/>
    </row>
    <row r="108" spans="1:20" ht="24" x14ac:dyDescent="0.25">
      <c r="A108" s="257" t="s">
        <v>403</v>
      </c>
      <c r="B108" s="258" t="s">
        <v>970</v>
      </c>
      <c r="C108" s="85" t="s">
        <v>971</v>
      </c>
      <c r="D108" s="17">
        <v>5.1470000000000002</v>
      </c>
      <c r="E108" s="65"/>
      <c r="F108" s="17">
        <f t="shared" ref="F108:F111" si="35">D108-E108</f>
        <v>5.1470000000000002</v>
      </c>
      <c r="G108" s="17">
        <f t="shared" ref="G108:H111" si="36">I108+K108+M108+O108</f>
        <v>5.1470000000000002</v>
      </c>
      <c r="H108" s="17">
        <f t="shared" si="36"/>
        <v>0</v>
      </c>
      <c r="I108" s="17"/>
      <c r="J108" s="65"/>
      <c r="K108" s="65"/>
      <c r="L108" s="65"/>
      <c r="M108" s="17">
        <v>5.1470000000000002</v>
      </c>
      <c r="N108" s="65"/>
      <c r="O108" s="17"/>
      <c r="P108" s="17"/>
      <c r="Q108" s="17">
        <f t="shared" ref="Q108:Q111" si="37">F108-H108</f>
        <v>5.1470000000000002</v>
      </c>
      <c r="R108" s="17">
        <f>L108-K108</f>
        <v>0</v>
      </c>
      <c r="S108" s="59">
        <f t="shared" si="34"/>
        <v>0</v>
      </c>
      <c r="T108" s="88"/>
    </row>
    <row r="109" spans="1:20" hidden="1" x14ac:dyDescent="0.25">
      <c r="A109" s="257" t="s">
        <v>403</v>
      </c>
      <c r="B109" s="258"/>
      <c r="C109" s="85"/>
      <c r="D109" s="65"/>
      <c r="E109" s="65"/>
      <c r="F109" s="17">
        <f t="shared" si="35"/>
        <v>0</v>
      </c>
      <c r="G109" s="17">
        <f t="shared" si="36"/>
        <v>0</v>
      </c>
      <c r="H109" s="17">
        <f t="shared" si="36"/>
        <v>0</v>
      </c>
      <c r="I109" s="17"/>
      <c r="J109" s="17"/>
      <c r="K109" s="65"/>
      <c r="L109" s="65"/>
      <c r="M109" s="65"/>
      <c r="N109" s="65"/>
      <c r="O109" s="65"/>
      <c r="P109" s="65"/>
      <c r="Q109" s="17">
        <f t="shared" si="37"/>
        <v>0</v>
      </c>
      <c r="R109" s="17">
        <f t="shared" ref="R109:R111" si="38">J109-I109</f>
        <v>0</v>
      </c>
      <c r="S109" s="59">
        <f t="shared" ref="S109:S111" si="39">IF(I109&lt;&gt;0,R109/I109,0)</f>
        <v>0</v>
      </c>
      <c r="T109" s="87"/>
    </row>
    <row r="110" spans="1:20" hidden="1" x14ac:dyDescent="0.25">
      <c r="A110" s="257" t="s">
        <v>403</v>
      </c>
      <c r="B110" s="258"/>
      <c r="C110" s="85"/>
      <c r="D110" s="65"/>
      <c r="E110" s="65"/>
      <c r="F110" s="17">
        <f t="shared" si="35"/>
        <v>0</v>
      </c>
      <c r="G110" s="17">
        <f t="shared" si="36"/>
        <v>0</v>
      </c>
      <c r="H110" s="17">
        <f t="shared" si="36"/>
        <v>0</v>
      </c>
      <c r="I110" s="17"/>
      <c r="J110" s="17"/>
      <c r="K110" s="65"/>
      <c r="L110" s="65"/>
      <c r="M110" s="65"/>
      <c r="N110" s="65"/>
      <c r="O110" s="65"/>
      <c r="P110" s="65"/>
      <c r="Q110" s="17">
        <f t="shared" si="37"/>
        <v>0</v>
      </c>
      <c r="R110" s="17">
        <f t="shared" si="38"/>
        <v>0</v>
      </c>
      <c r="S110" s="59">
        <f t="shared" si="39"/>
        <v>0</v>
      </c>
      <c r="T110" s="87"/>
    </row>
    <row r="111" spans="1:20" hidden="1" x14ac:dyDescent="0.25">
      <c r="A111" s="257" t="s">
        <v>403</v>
      </c>
      <c r="B111" s="258"/>
      <c r="C111" s="85"/>
      <c r="D111" s="65"/>
      <c r="E111" s="65"/>
      <c r="F111" s="17">
        <f t="shared" si="35"/>
        <v>0</v>
      </c>
      <c r="G111" s="17">
        <f t="shared" si="36"/>
        <v>0</v>
      </c>
      <c r="H111" s="17">
        <f t="shared" si="36"/>
        <v>0</v>
      </c>
      <c r="I111" s="17"/>
      <c r="J111" s="65"/>
      <c r="K111" s="17"/>
      <c r="L111" s="65"/>
      <c r="M111" s="65"/>
      <c r="N111" s="65"/>
      <c r="O111" s="65"/>
      <c r="P111" s="65"/>
      <c r="Q111" s="17">
        <f t="shared" si="37"/>
        <v>0</v>
      </c>
      <c r="R111" s="17">
        <f t="shared" si="38"/>
        <v>0</v>
      </c>
      <c r="S111" s="59">
        <f t="shared" si="39"/>
        <v>0</v>
      </c>
      <c r="T111" s="88"/>
    </row>
    <row r="112" spans="1:20" hidden="1" x14ac:dyDescent="0.25">
      <c r="A112" s="257" t="s">
        <v>403</v>
      </c>
      <c r="B112" s="258"/>
      <c r="C112" s="85"/>
      <c r="D112" s="17"/>
      <c r="E112" s="17"/>
      <c r="F112" s="17">
        <f t="shared" ref="F112" si="40">D112-E112</f>
        <v>0</v>
      </c>
      <c r="G112" s="17">
        <f t="shared" ref="G112" si="41">I112+K112+M112+O112</f>
        <v>0</v>
      </c>
      <c r="H112" s="17">
        <f t="shared" ref="H112" si="42">J112+L112+N112+P112</f>
        <v>0</v>
      </c>
      <c r="I112" s="17"/>
      <c r="J112" s="17"/>
      <c r="K112" s="17"/>
      <c r="L112" s="17"/>
      <c r="M112" s="17"/>
      <c r="N112" s="17"/>
      <c r="O112" s="17"/>
      <c r="P112" s="17"/>
      <c r="Q112" s="17">
        <f t="shared" ref="Q112" si="43">F112-H112</f>
        <v>0</v>
      </c>
      <c r="R112" s="17">
        <f t="shared" ref="R112" si="44">J112-I112</f>
        <v>0</v>
      </c>
      <c r="S112" s="59">
        <f t="shared" ref="S112" si="45">IF(I112&lt;&gt;0,R112/I112,0)</f>
        <v>0</v>
      </c>
      <c r="T112" s="87"/>
    </row>
    <row r="113" spans="1:20" ht="24" x14ac:dyDescent="0.25">
      <c r="A113" s="58" t="s">
        <v>807</v>
      </c>
      <c r="B113" s="259" t="s">
        <v>888</v>
      </c>
      <c r="C113" s="85"/>
      <c r="D113" s="85" t="s">
        <v>868</v>
      </c>
      <c r="E113" s="85" t="s">
        <v>868</v>
      </c>
      <c r="F113" s="85" t="s">
        <v>868</v>
      </c>
      <c r="G113" s="85" t="s">
        <v>868</v>
      </c>
      <c r="H113" s="85" t="s">
        <v>868</v>
      </c>
      <c r="I113" s="85" t="s">
        <v>868</v>
      </c>
      <c r="J113" s="85" t="s">
        <v>868</v>
      </c>
      <c r="K113" s="85" t="s">
        <v>868</v>
      </c>
      <c r="L113" s="85" t="s">
        <v>868</v>
      </c>
      <c r="M113" s="85" t="s">
        <v>868</v>
      </c>
      <c r="N113" s="85" t="s">
        <v>868</v>
      </c>
      <c r="O113" s="85" t="s">
        <v>868</v>
      </c>
      <c r="P113" s="85" t="s">
        <v>868</v>
      </c>
      <c r="Q113" s="85" t="s">
        <v>868</v>
      </c>
      <c r="R113" s="85" t="s">
        <v>868</v>
      </c>
      <c r="S113" s="85" t="s">
        <v>868</v>
      </c>
      <c r="T113" s="88"/>
    </row>
    <row r="114" spans="1:20" x14ac:dyDescent="0.25">
      <c r="A114" s="58" t="s">
        <v>806</v>
      </c>
      <c r="B114" s="259" t="s">
        <v>889</v>
      </c>
      <c r="C114" s="85"/>
      <c r="D114" s="65">
        <f t="shared" ref="D114:Q114" si="46">SUM(D115:D115)</f>
        <v>5.1100000000000003</v>
      </c>
      <c r="E114" s="65">
        <f t="shared" si="46"/>
        <v>0</v>
      </c>
      <c r="F114" s="65">
        <f t="shared" si="46"/>
        <v>5.1100000000000003</v>
      </c>
      <c r="G114" s="65">
        <f t="shared" si="46"/>
        <v>5.1100000000000003</v>
      </c>
      <c r="H114" s="65">
        <f t="shared" si="46"/>
        <v>0</v>
      </c>
      <c r="I114" s="65">
        <f t="shared" si="46"/>
        <v>0</v>
      </c>
      <c r="J114" s="65">
        <f t="shared" si="46"/>
        <v>0</v>
      </c>
      <c r="K114" s="65">
        <f t="shared" si="46"/>
        <v>0</v>
      </c>
      <c r="L114" s="65">
        <f t="shared" si="46"/>
        <v>0</v>
      </c>
      <c r="M114" s="65">
        <f t="shared" si="46"/>
        <v>0</v>
      </c>
      <c r="N114" s="65">
        <f t="shared" si="46"/>
        <v>0</v>
      </c>
      <c r="O114" s="65">
        <f t="shared" si="46"/>
        <v>5.1100000000000003</v>
      </c>
      <c r="P114" s="65">
        <f t="shared" si="46"/>
        <v>0</v>
      </c>
      <c r="Q114" s="65">
        <f t="shared" si="46"/>
        <v>5.1100000000000003</v>
      </c>
      <c r="R114" s="65">
        <f t="shared" ref="R114" si="47">SUM(R115)</f>
        <v>0</v>
      </c>
      <c r="S114" s="66">
        <f>IF(K114&lt;&gt;0,R114/K114,0)</f>
        <v>0</v>
      </c>
      <c r="T114" s="88"/>
    </row>
    <row r="115" spans="1:20" x14ac:dyDescent="0.25">
      <c r="A115" s="257" t="s">
        <v>806</v>
      </c>
      <c r="B115" s="258" t="s">
        <v>952</v>
      </c>
      <c r="C115" s="85" t="s">
        <v>972</v>
      </c>
      <c r="D115" s="17">
        <v>5.1100000000000003</v>
      </c>
      <c r="E115" s="65"/>
      <c r="F115" s="17">
        <f t="shared" ref="F115" si="48">D115-E115</f>
        <v>5.1100000000000003</v>
      </c>
      <c r="G115" s="17">
        <f t="shared" ref="G115" si="49">I115+K115+M115+O115</f>
        <v>5.1100000000000003</v>
      </c>
      <c r="H115" s="17">
        <f t="shared" ref="H115" si="50">J115+L115+N115+P115</f>
        <v>0</v>
      </c>
      <c r="I115" s="17"/>
      <c r="J115" s="65"/>
      <c r="K115" s="65"/>
      <c r="L115" s="65"/>
      <c r="M115" s="17"/>
      <c r="N115" s="65"/>
      <c r="O115" s="17">
        <v>5.1100000000000003</v>
      </c>
      <c r="P115" s="65"/>
      <c r="Q115" s="17">
        <f t="shared" ref="Q115" si="51">F115-H115</f>
        <v>5.1100000000000003</v>
      </c>
      <c r="R115" s="17">
        <f>L115-K115</f>
        <v>0</v>
      </c>
      <c r="S115" s="59">
        <f>IF(K115&lt;&gt;0,R115/K115,0)</f>
        <v>0</v>
      </c>
      <c r="T115" s="88"/>
    </row>
    <row r="119" spans="1:20" x14ac:dyDescent="0.25">
      <c r="B119" s="2" t="s">
        <v>821</v>
      </c>
      <c r="D119" s="55"/>
      <c r="E119" s="55"/>
      <c r="F119" s="2" t="s">
        <v>822</v>
      </c>
    </row>
  </sheetData>
  <mergeCells count="25">
    <mergeCell ref="R2:T2"/>
    <mergeCell ref="A3:T3"/>
    <mergeCell ref="E14:E16"/>
    <mergeCell ref="Q14:Q16"/>
    <mergeCell ref="G14:P14"/>
    <mergeCell ref="G15:H15"/>
    <mergeCell ref="I15:J15"/>
    <mergeCell ref="A4:T4"/>
    <mergeCell ref="T14:T16"/>
    <mergeCell ref="O15:P15"/>
    <mergeCell ref="G6:O6"/>
    <mergeCell ref="G7:O7"/>
    <mergeCell ref="H12:P12"/>
    <mergeCell ref="F14:F16"/>
    <mergeCell ref="K15:L15"/>
    <mergeCell ref="M15:N15"/>
    <mergeCell ref="A19:C19"/>
    <mergeCell ref="J9:K9"/>
    <mergeCell ref="R15:R16"/>
    <mergeCell ref="S15:S16"/>
    <mergeCell ref="A14:A16"/>
    <mergeCell ref="B14:B16"/>
    <mergeCell ref="C14:C16"/>
    <mergeCell ref="D14:D16"/>
    <mergeCell ref="R14:S14"/>
  </mergeCells>
  <pageMargins left="0.39370078740157483" right="0.39370078740157483" top="0.78740157480314965" bottom="0.39370078740157483" header="0.19685039370078741" footer="0.19685039370078741"/>
  <pageSetup paperSize="9" orientation="landscape" r:id="rId1"/>
  <headerFooter alignWithMargins="0">
    <oddFooter>&amp;R&amp;P</oddFooter>
  </headerFooter>
  <ignoredErrors>
    <ignoredError sqref="A48" twoDigitTextYear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O74"/>
  <sheetViews>
    <sheetView zoomScaleNormal="100" zoomScaleSheetLayoutView="100" workbookViewId="0"/>
  </sheetViews>
  <sheetFormatPr defaultRowHeight="15.75" x14ac:dyDescent="0.25"/>
  <cols>
    <col min="1" max="1" width="8.140625" style="2" customWidth="1"/>
    <col min="2" max="2" width="41.7109375" style="2" customWidth="1"/>
    <col min="3" max="3" width="13.5703125" style="2" customWidth="1"/>
    <col min="4" max="4" width="16.7109375" style="2" customWidth="1"/>
    <col min="5" max="5" width="21.42578125" style="2" customWidth="1"/>
    <col min="6" max="6" width="13.28515625" style="2" customWidth="1"/>
    <col min="7" max="7" width="13.7109375" style="2" customWidth="1"/>
    <col min="8" max="8" width="13.28515625" style="2" customWidth="1"/>
    <col min="9" max="9" width="13.7109375" style="2" customWidth="1"/>
    <col min="10" max="10" width="13.28515625" style="2" customWidth="1"/>
    <col min="11" max="11" width="13.7109375" style="2" customWidth="1"/>
    <col min="12" max="12" width="13.28515625" style="2" customWidth="1"/>
    <col min="13" max="13" width="13.7109375" style="2" customWidth="1"/>
    <col min="14" max="16384" width="9.140625" style="2"/>
  </cols>
  <sheetData>
    <row r="1" spans="1:15" s="3" customFormat="1" ht="12" x14ac:dyDescent="0.2">
      <c r="M1" s="15" t="s">
        <v>215</v>
      </c>
    </row>
    <row r="2" spans="1:15" s="3" customFormat="1" ht="24" customHeight="1" x14ac:dyDescent="0.2">
      <c r="J2" s="344" t="s">
        <v>11</v>
      </c>
      <c r="K2" s="344"/>
      <c r="L2" s="344"/>
      <c r="M2" s="344"/>
    </row>
    <row r="3" spans="1:15" s="11" customFormat="1" ht="25.5" customHeight="1" x14ac:dyDescent="0.2">
      <c r="A3" s="403" t="s">
        <v>214</v>
      </c>
      <c r="B3" s="345"/>
      <c r="C3" s="345"/>
      <c r="D3" s="345"/>
      <c r="E3" s="345"/>
      <c r="F3" s="345"/>
      <c r="G3" s="345"/>
      <c r="H3" s="345"/>
      <c r="I3" s="345"/>
      <c r="J3" s="345"/>
      <c r="K3" s="345"/>
      <c r="L3" s="345"/>
      <c r="M3" s="345"/>
    </row>
    <row r="4" spans="1:15" s="11" customFormat="1" ht="11.25" customHeight="1" x14ac:dyDescent="0.2">
      <c r="A4" s="13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</row>
    <row r="5" spans="1:15" s="11" customFormat="1" ht="12.75" x14ac:dyDescent="0.2">
      <c r="F5" s="12" t="str">
        <f>'10'!A4</f>
        <v>за 2 квартал 2024 года</v>
      </c>
      <c r="G5" s="82"/>
    </row>
    <row r="6" spans="1:15" ht="11.25" customHeight="1" x14ac:dyDescent="0.25"/>
    <row r="7" spans="1:15" s="11" customFormat="1" ht="12.75" x14ac:dyDescent="0.2">
      <c r="D7" s="12" t="s">
        <v>12</v>
      </c>
      <c r="E7" s="348" t="str">
        <f>'10'!G6</f>
        <v>АО "Городские электрические сети" (АО "ГЭС")</v>
      </c>
      <c r="F7" s="348"/>
      <c r="G7" s="348"/>
      <c r="H7" s="348"/>
      <c r="I7" s="348"/>
      <c r="J7" s="78"/>
      <c r="K7" s="78"/>
      <c r="L7" s="78"/>
      <c r="M7" s="78"/>
      <c r="N7" s="78"/>
      <c r="O7" s="78"/>
    </row>
    <row r="8" spans="1:15" s="9" customFormat="1" ht="11.25" x14ac:dyDescent="0.2">
      <c r="E8" s="446" t="s">
        <v>13</v>
      </c>
      <c r="F8" s="446"/>
      <c r="G8" s="446"/>
      <c r="H8" s="446"/>
      <c r="I8" s="446"/>
      <c r="J8" s="447"/>
      <c r="K8" s="447"/>
    </row>
    <row r="9" spans="1:15" ht="11.25" customHeight="1" x14ac:dyDescent="0.25"/>
    <row r="10" spans="1:15" s="11" customFormat="1" ht="12.75" x14ac:dyDescent="0.2">
      <c r="F10" s="12" t="s">
        <v>14</v>
      </c>
      <c r="G10" s="282" t="str">
        <f>'10'!J9</f>
        <v>2024</v>
      </c>
      <c r="H10" s="11" t="s">
        <v>15</v>
      </c>
    </row>
    <row r="11" spans="1:15" ht="11.25" customHeight="1" x14ac:dyDescent="0.25"/>
    <row r="12" spans="1:15" s="11" customFormat="1" ht="12.75" x14ac:dyDescent="0.2">
      <c r="E12" s="12" t="s">
        <v>16</v>
      </c>
      <c r="F12" s="57" t="str">
        <f>'10'!H11</f>
        <v>Приказом Министерства промышленности, энергетики и торговли КБР №212 от 30.10.2020 г.</v>
      </c>
      <c r="G12" s="83"/>
      <c r="H12" s="83"/>
      <c r="I12" s="83"/>
      <c r="J12" s="83"/>
      <c r="K12" s="83"/>
      <c r="L12" s="61"/>
    </row>
    <row r="13" spans="1:15" s="9" customFormat="1" ht="11.25" x14ac:dyDescent="0.2">
      <c r="F13" s="446" t="s">
        <v>17</v>
      </c>
      <c r="G13" s="446"/>
      <c r="H13" s="446"/>
      <c r="I13" s="446"/>
      <c r="J13" s="446"/>
      <c r="K13" s="446"/>
    </row>
    <row r="14" spans="1:15" ht="11.25" customHeight="1" x14ac:dyDescent="0.25"/>
    <row r="15" spans="1:15" s="3" customFormat="1" ht="30" customHeight="1" x14ac:dyDescent="0.2">
      <c r="A15" s="337" t="s">
        <v>23</v>
      </c>
      <c r="B15" s="337" t="s">
        <v>22</v>
      </c>
      <c r="C15" s="337" t="s">
        <v>18</v>
      </c>
      <c r="D15" s="337" t="s">
        <v>213</v>
      </c>
      <c r="E15" s="337" t="s">
        <v>212</v>
      </c>
      <c r="F15" s="448" t="s">
        <v>211</v>
      </c>
      <c r="G15" s="449"/>
      <c r="H15" s="448" t="s">
        <v>210</v>
      </c>
      <c r="I15" s="449"/>
      <c r="J15" s="342" t="s">
        <v>209</v>
      </c>
      <c r="K15" s="343"/>
      <c r="L15" s="342" t="s">
        <v>208</v>
      </c>
      <c r="M15" s="343"/>
    </row>
    <row r="16" spans="1:15" s="3" customFormat="1" ht="46.5" customHeight="1" x14ac:dyDescent="0.2">
      <c r="A16" s="338"/>
      <c r="B16" s="338"/>
      <c r="C16" s="338"/>
      <c r="D16" s="338"/>
      <c r="E16" s="346"/>
      <c r="F16" s="16" t="s">
        <v>981</v>
      </c>
      <c r="G16" s="16" t="s">
        <v>207</v>
      </c>
      <c r="H16" s="16" t="s">
        <v>982</v>
      </c>
      <c r="I16" s="16" t="s">
        <v>207</v>
      </c>
      <c r="J16" s="16" t="s">
        <v>983</v>
      </c>
      <c r="K16" s="16" t="s">
        <v>207</v>
      </c>
      <c r="L16" s="16" t="s">
        <v>982</v>
      </c>
      <c r="M16" s="16" t="s">
        <v>207</v>
      </c>
    </row>
    <row r="17" spans="1:13" s="3" customFormat="1" ht="12" x14ac:dyDescent="0.2">
      <c r="A17" s="5">
        <v>1</v>
      </c>
      <c r="B17" s="5">
        <v>2</v>
      </c>
      <c r="C17" s="5">
        <v>3</v>
      </c>
      <c r="D17" s="5">
        <v>4</v>
      </c>
      <c r="E17" s="5">
        <v>5</v>
      </c>
      <c r="F17" s="5">
        <v>6</v>
      </c>
      <c r="G17" s="5">
        <v>7</v>
      </c>
      <c r="H17" s="5">
        <v>8</v>
      </c>
      <c r="I17" s="5">
        <v>9</v>
      </c>
      <c r="J17" s="5">
        <v>10</v>
      </c>
      <c r="K17" s="5">
        <v>11</v>
      </c>
      <c r="L17" s="5">
        <v>12</v>
      </c>
      <c r="M17" s="5">
        <v>13</v>
      </c>
    </row>
    <row r="18" spans="1:13" s="3" customFormat="1" ht="12" x14ac:dyDescent="0.2">
      <c r="A18" s="404" t="s">
        <v>10</v>
      </c>
      <c r="B18" s="405"/>
      <c r="C18" s="406"/>
      <c r="D18" s="123" t="s">
        <v>868</v>
      </c>
      <c r="E18" s="123" t="s">
        <v>868</v>
      </c>
      <c r="F18" s="123" t="s">
        <v>868</v>
      </c>
      <c r="G18" s="123" t="s">
        <v>868</v>
      </c>
      <c r="H18" s="123" t="s">
        <v>868</v>
      </c>
      <c r="I18" s="123" t="s">
        <v>868</v>
      </c>
      <c r="J18" s="123" t="s">
        <v>868</v>
      </c>
      <c r="K18" s="123" t="s">
        <v>868</v>
      </c>
      <c r="L18" s="123" t="s">
        <v>868</v>
      </c>
      <c r="M18" s="123" t="s">
        <v>868</v>
      </c>
    </row>
    <row r="19" spans="1:13" s="3" customFormat="1" ht="12" x14ac:dyDescent="0.2">
      <c r="A19" s="72" t="s">
        <v>823</v>
      </c>
      <c r="B19" s="260" t="s">
        <v>824</v>
      </c>
      <c r="C19" s="26"/>
      <c r="D19" s="84" t="s">
        <v>868</v>
      </c>
      <c r="E19" s="84" t="s">
        <v>868</v>
      </c>
      <c r="F19" s="84" t="s">
        <v>868</v>
      </c>
      <c r="G19" s="84" t="s">
        <v>868</v>
      </c>
      <c r="H19" s="84" t="s">
        <v>868</v>
      </c>
      <c r="I19" s="84" t="s">
        <v>868</v>
      </c>
      <c r="J19" s="84" t="s">
        <v>868</v>
      </c>
      <c r="K19" s="84" t="s">
        <v>868</v>
      </c>
      <c r="L19" s="84" t="s">
        <v>868</v>
      </c>
      <c r="M19" s="84" t="s">
        <v>868</v>
      </c>
    </row>
    <row r="20" spans="1:13" s="3" customFormat="1" ht="21" x14ac:dyDescent="0.2">
      <c r="A20" s="72" t="s">
        <v>825</v>
      </c>
      <c r="B20" s="260" t="s">
        <v>826</v>
      </c>
      <c r="C20" s="26"/>
      <c r="D20" s="84" t="s">
        <v>868</v>
      </c>
      <c r="E20" s="84" t="s">
        <v>868</v>
      </c>
      <c r="F20" s="84" t="s">
        <v>868</v>
      </c>
      <c r="G20" s="84" t="s">
        <v>868</v>
      </c>
      <c r="H20" s="84" t="s">
        <v>868</v>
      </c>
      <c r="I20" s="84" t="s">
        <v>868</v>
      </c>
      <c r="J20" s="84" t="s">
        <v>868</v>
      </c>
      <c r="K20" s="84" t="s">
        <v>868</v>
      </c>
      <c r="L20" s="84" t="s">
        <v>868</v>
      </c>
      <c r="M20" s="84" t="s">
        <v>868</v>
      </c>
    </row>
    <row r="21" spans="1:13" ht="31.5" x14ac:dyDescent="0.25">
      <c r="A21" s="72" t="s">
        <v>827</v>
      </c>
      <c r="B21" s="260" t="s">
        <v>828</v>
      </c>
      <c r="C21" s="26"/>
      <c r="D21" s="84" t="s">
        <v>868</v>
      </c>
      <c r="E21" s="84" t="s">
        <v>868</v>
      </c>
      <c r="F21" s="84" t="s">
        <v>868</v>
      </c>
      <c r="G21" s="84" t="s">
        <v>868</v>
      </c>
      <c r="H21" s="84" t="s">
        <v>868</v>
      </c>
      <c r="I21" s="84" t="s">
        <v>868</v>
      </c>
      <c r="J21" s="84" t="s">
        <v>868</v>
      </c>
      <c r="K21" s="84" t="s">
        <v>868</v>
      </c>
      <c r="L21" s="84" t="s">
        <v>868</v>
      </c>
      <c r="M21" s="84" t="s">
        <v>868</v>
      </c>
    </row>
    <row r="22" spans="1:13" s="3" customFormat="1" ht="21" x14ac:dyDescent="0.2">
      <c r="A22" s="72" t="s">
        <v>829</v>
      </c>
      <c r="B22" s="260" t="s">
        <v>830</v>
      </c>
      <c r="C22" s="26"/>
      <c r="D22" s="84" t="s">
        <v>868</v>
      </c>
      <c r="E22" s="84" t="s">
        <v>868</v>
      </c>
      <c r="F22" s="84" t="s">
        <v>868</v>
      </c>
      <c r="G22" s="84" t="s">
        <v>868</v>
      </c>
      <c r="H22" s="84" t="s">
        <v>868</v>
      </c>
      <c r="I22" s="84" t="s">
        <v>868</v>
      </c>
      <c r="J22" s="84" t="s">
        <v>868</v>
      </c>
      <c r="K22" s="84" t="s">
        <v>868</v>
      </c>
      <c r="L22" s="84" t="s">
        <v>868</v>
      </c>
      <c r="M22" s="84" t="s">
        <v>868</v>
      </c>
    </row>
    <row r="23" spans="1:13" s="3" customFormat="1" ht="21" x14ac:dyDescent="0.2">
      <c r="A23" s="72" t="s">
        <v>831</v>
      </c>
      <c r="B23" s="260" t="s">
        <v>832</v>
      </c>
      <c r="C23" s="26"/>
      <c r="D23" s="84" t="s">
        <v>868</v>
      </c>
      <c r="E23" s="84" t="s">
        <v>868</v>
      </c>
      <c r="F23" s="84" t="s">
        <v>868</v>
      </c>
      <c r="G23" s="84" t="s">
        <v>868</v>
      </c>
      <c r="H23" s="84" t="s">
        <v>868</v>
      </c>
      <c r="I23" s="84" t="s">
        <v>868</v>
      </c>
      <c r="J23" s="84" t="s">
        <v>868</v>
      </c>
      <c r="K23" s="84" t="s">
        <v>868</v>
      </c>
      <c r="L23" s="84" t="s">
        <v>868</v>
      </c>
      <c r="M23" s="84" t="s">
        <v>868</v>
      </c>
    </row>
    <row r="24" spans="1:13" x14ac:dyDescent="0.25">
      <c r="A24" s="72" t="s">
        <v>833</v>
      </c>
      <c r="B24" s="260" t="s">
        <v>834</v>
      </c>
      <c r="C24" s="26"/>
      <c r="D24" s="84" t="s">
        <v>868</v>
      </c>
      <c r="E24" s="84" t="s">
        <v>868</v>
      </c>
      <c r="F24" s="84" t="s">
        <v>868</v>
      </c>
      <c r="G24" s="84" t="s">
        <v>868</v>
      </c>
      <c r="H24" s="84" t="s">
        <v>868</v>
      </c>
      <c r="I24" s="84" t="s">
        <v>868</v>
      </c>
      <c r="J24" s="84" t="s">
        <v>868</v>
      </c>
      <c r="K24" s="84" t="s">
        <v>868</v>
      </c>
      <c r="L24" s="84" t="s">
        <v>868</v>
      </c>
      <c r="M24" s="84" t="s">
        <v>868</v>
      </c>
    </row>
    <row r="25" spans="1:13" x14ac:dyDescent="0.25">
      <c r="A25" s="72" t="s">
        <v>835</v>
      </c>
      <c r="B25" s="260" t="s">
        <v>836</v>
      </c>
      <c r="C25" s="26"/>
      <c r="D25" s="84" t="s">
        <v>868</v>
      </c>
      <c r="E25" s="84" t="s">
        <v>868</v>
      </c>
      <c r="F25" s="84" t="s">
        <v>868</v>
      </c>
      <c r="G25" s="84" t="s">
        <v>868</v>
      </c>
      <c r="H25" s="84" t="s">
        <v>868</v>
      </c>
      <c r="I25" s="84" t="s">
        <v>868</v>
      </c>
      <c r="J25" s="84" t="s">
        <v>868</v>
      </c>
      <c r="K25" s="84" t="s">
        <v>868</v>
      </c>
      <c r="L25" s="84" t="s">
        <v>868</v>
      </c>
      <c r="M25" s="84" t="s">
        <v>868</v>
      </c>
    </row>
    <row r="26" spans="1:13" x14ac:dyDescent="0.25">
      <c r="A26" s="72" t="s">
        <v>481</v>
      </c>
      <c r="B26" s="260" t="s">
        <v>837</v>
      </c>
      <c r="C26" s="26"/>
      <c r="D26" s="84" t="s">
        <v>868</v>
      </c>
      <c r="E26" s="84" t="s">
        <v>868</v>
      </c>
      <c r="F26" s="84" t="s">
        <v>868</v>
      </c>
      <c r="G26" s="84" t="s">
        <v>868</v>
      </c>
      <c r="H26" s="84" t="s">
        <v>868</v>
      </c>
      <c r="I26" s="84" t="s">
        <v>868</v>
      </c>
      <c r="J26" s="84" t="s">
        <v>868</v>
      </c>
      <c r="K26" s="84" t="s">
        <v>868</v>
      </c>
      <c r="L26" s="84" t="s">
        <v>868</v>
      </c>
      <c r="M26" s="84" t="s">
        <v>868</v>
      </c>
    </row>
    <row r="27" spans="1:13" ht="31.5" x14ac:dyDescent="0.25">
      <c r="A27" s="72" t="s">
        <v>479</v>
      </c>
      <c r="B27" s="260" t="s">
        <v>838</v>
      </c>
      <c r="C27" s="26"/>
      <c r="D27" s="84" t="s">
        <v>868</v>
      </c>
      <c r="E27" s="84" t="s">
        <v>868</v>
      </c>
      <c r="F27" s="84" t="s">
        <v>868</v>
      </c>
      <c r="G27" s="84" t="s">
        <v>868</v>
      </c>
      <c r="H27" s="84" t="s">
        <v>868</v>
      </c>
      <c r="I27" s="84" t="s">
        <v>868</v>
      </c>
      <c r="J27" s="84" t="s">
        <v>868</v>
      </c>
      <c r="K27" s="84" t="s">
        <v>868</v>
      </c>
      <c r="L27" s="84" t="s">
        <v>868</v>
      </c>
      <c r="M27" s="84" t="s">
        <v>868</v>
      </c>
    </row>
    <row r="28" spans="1:13" ht="42" x14ac:dyDescent="0.25">
      <c r="A28" s="72" t="s">
        <v>477</v>
      </c>
      <c r="B28" s="260" t="s">
        <v>839</v>
      </c>
      <c r="C28" s="26"/>
      <c r="D28" s="84" t="s">
        <v>868</v>
      </c>
      <c r="E28" s="84" t="s">
        <v>868</v>
      </c>
      <c r="F28" s="84" t="s">
        <v>868</v>
      </c>
      <c r="G28" s="84" t="s">
        <v>868</v>
      </c>
      <c r="H28" s="84" t="s">
        <v>868</v>
      </c>
      <c r="I28" s="84" t="s">
        <v>868</v>
      </c>
      <c r="J28" s="84" t="s">
        <v>868</v>
      </c>
      <c r="K28" s="84" t="s">
        <v>868</v>
      </c>
      <c r="L28" s="84" t="s">
        <v>868</v>
      </c>
      <c r="M28" s="84" t="s">
        <v>868</v>
      </c>
    </row>
    <row r="29" spans="1:13" ht="42" x14ac:dyDescent="0.25">
      <c r="A29" s="72" t="s">
        <v>472</v>
      </c>
      <c r="B29" s="260" t="s">
        <v>840</v>
      </c>
      <c r="C29" s="26"/>
      <c r="D29" s="84" t="s">
        <v>868</v>
      </c>
      <c r="E29" s="84" t="s">
        <v>868</v>
      </c>
      <c r="F29" s="84" t="s">
        <v>868</v>
      </c>
      <c r="G29" s="84" t="s">
        <v>868</v>
      </c>
      <c r="H29" s="84" t="s">
        <v>868</v>
      </c>
      <c r="I29" s="84" t="s">
        <v>868</v>
      </c>
      <c r="J29" s="84" t="s">
        <v>868</v>
      </c>
      <c r="K29" s="84" t="s">
        <v>868</v>
      </c>
      <c r="L29" s="84" t="s">
        <v>868</v>
      </c>
      <c r="M29" s="84" t="s">
        <v>868</v>
      </c>
    </row>
    <row r="30" spans="1:13" ht="31.5" x14ac:dyDescent="0.25">
      <c r="A30" s="72" t="s">
        <v>470</v>
      </c>
      <c r="B30" s="260" t="s">
        <v>841</v>
      </c>
      <c r="C30" s="26"/>
      <c r="D30" s="84" t="s">
        <v>868</v>
      </c>
      <c r="E30" s="84" t="s">
        <v>868</v>
      </c>
      <c r="F30" s="84" t="s">
        <v>868</v>
      </c>
      <c r="G30" s="84" t="s">
        <v>868</v>
      </c>
      <c r="H30" s="84" t="s">
        <v>868</v>
      </c>
      <c r="I30" s="84" t="s">
        <v>868</v>
      </c>
      <c r="J30" s="84" t="s">
        <v>868</v>
      </c>
      <c r="K30" s="84" t="s">
        <v>868</v>
      </c>
      <c r="L30" s="84" t="s">
        <v>868</v>
      </c>
      <c r="M30" s="84" t="s">
        <v>868</v>
      </c>
    </row>
    <row r="31" spans="1:13" ht="21" x14ac:dyDescent="0.25">
      <c r="A31" s="72" t="s">
        <v>451</v>
      </c>
      <c r="B31" s="260" t="s">
        <v>842</v>
      </c>
      <c r="C31" s="26"/>
      <c r="D31" s="84" t="s">
        <v>868</v>
      </c>
      <c r="E31" s="84" t="s">
        <v>868</v>
      </c>
      <c r="F31" s="84" t="s">
        <v>868</v>
      </c>
      <c r="G31" s="84" t="s">
        <v>868</v>
      </c>
      <c r="H31" s="84" t="s">
        <v>868</v>
      </c>
      <c r="I31" s="84" t="s">
        <v>868</v>
      </c>
      <c r="J31" s="84" t="s">
        <v>868</v>
      </c>
      <c r="K31" s="84" t="s">
        <v>868</v>
      </c>
      <c r="L31" s="84" t="s">
        <v>868</v>
      </c>
      <c r="M31" s="84" t="s">
        <v>868</v>
      </c>
    </row>
    <row r="32" spans="1:13" ht="42" x14ac:dyDescent="0.25">
      <c r="A32" s="72" t="s">
        <v>449</v>
      </c>
      <c r="B32" s="260" t="s">
        <v>843</v>
      </c>
      <c r="C32" s="26"/>
      <c r="D32" s="84" t="s">
        <v>868</v>
      </c>
      <c r="E32" s="84" t="s">
        <v>868</v>
      </c>
      <c r="F32" s="84" t="s">
        <v>868</v>
      </c>
      <c r="G32" s="84" t="s">
        <v>868</v>
      </c>
      <c r="H32" s="84" t="s">
        <v>868</v>
      </c>
      <c r="I32" s="84" t="s">
        <v>868</v>
      </c>
      <c r="J32" s="84" t="s">
        <v>868</v>
      </c>
      <c r="K32" s="84" t="s">
        <v>868</v>
      </c>
      <c r="L32" s="84" t="s">
        <v>868</v>
      </c>
      <c r="M32" s="84" t="s">
        <v>868</v>
      </c>
    </row>
    <row r="33" spans="1:13" ht="31.5" x14ac:dyDescent="0.25">
      <c r="A33" s="72" t="s">
        <v>448</v>
      </c>
      <c r="B33" s="260" t="s">
        <v>844</v>
      </c>
      <c r="C33" s="26"/>
      <c r="D33" s="84" t="s">
        <v>868</v>
      </c>
      <c r="E33" s="84" t="s">
        <v>868</v>
      </c>
      <c r="F33" s="84" t="s">
        <v>868</v>
      </c>
      <c r="G33" s="84" t="s">
        <v>868</v>
      </c>
      <c r="H33" s="84" t="s">
        <v>868</v>
      </c>
      <c r="I33" s="84" t="s">
        <v>868</v>
      </c>
      <c r="J33" s="84" t="s">
        <v>868</v>
      </c>
      <c r="K33" s="84" t="s">
        <v>868</v>
      </c>
      <c r="L33" s="84" t="s">
        <v>868</v>
      </c>
      <c r="M33" s="84" t="s">
        <v>868</v>
      </c>
    </row>
    <row r="34" spans="1:13" ht="31.5" x14ac:dyDescent="0.25">
      <c r="A34" s="72" t="s">
        <v>446</v>
      </c>
      <c r="B34" s="260" t="s">
        <v>845</v>
      </c>
      <c r="C34" s="26"/>
      <c r="D34" s="84" t="s">
        <v>868</v>
      </c>
      <c r="E34" s="84" t="s">
        <v>868</v>
      </c>
      <c r="F34" s="84" t="s">
        <v>868</v>
      </c>
      <c r="G34" s="84" t="s">
        <v>868</v>
      </c>
      <c r="H34" s="84" t="s">
        <v>868</v>
      </c>
      <c r="I34" s="84" t="s">
        <v>868</v>
      </c>
      <c r="J34" s="84" t="s">
        <v>868</v>
      </c>
      <c r="K34" s="84" t="s">
        <v>868</v>
      </c>
      <c r="L34" s="84" t="s">
        <v>868</v>
      </c>
      <c r="M34" s="84" t="s">
        <v>868</v>
      </c>
    </row>
    <row r="35" spans="1:13" ht="21" x14ac:dyDescent="0.25">
      <c r="A35" s="72" t="s">
        <v>846</v>
      </c>
      <c r="B35" s="260" t="s">
        <v>847</v>
      </c>
      <c r="C35" s="26"/>
      <c r="D35" s="84" t="s">
        <v>868</v>
      </c>
      <c r="E35" s="84" t="s">
        <v>868</v>
      </c>
      <c r="F35" s="84" t="s">
        <v>868</v>
      </c>
      <c r="G35" s="84" t="s">
        <v>868</v>
      </c>
      <c r="H35" s="84" t="s">
        <v>868</v>
      </c>
      <c r="I35" s="84" t="s">
        <v>868</v>
      </c>
      <c r="J35" s="84" t="s">
        <v>868</v>
      </c>
      <c r="K35" s="84" t="s">
        <v>868</v>
      </c>
      <c r="L35" s="84" t="s">
        <v>868</v>
      </c>
      <c r="M35" s="84" t="s">
        <v>868</v>
      </c>
    </row>
    <row r="36" spans="1:13" ht="63" x14ac:dyDescent="0.25">
      <c r="A36" s="72" t="s">
        <v>846</v>
      </c>
      <c r="B36" s="260" t="s">
        <v>848</v>
      </c>
      <c r="C36" s="26"/>
      <c r="D36" s="84" t="s">
        <v>868</v>
      </c>
      <c r="E36" s="84" t="s">
        <v>868</v>
      </c>
      <c r="F36" s="84" t="s">
        <v>868</v>
      </c>
      <c r="G36" s="84" t="s">
        <v>868</v>
      </c>
      <c r="H36" s="84" t="s">
        <v>868</v>
      </c>
      <c r="I36" s="84" t="s">
        <v>868</v>
      </c>
      <c r="J36" s="84" t="s">
        <v>868</v>
      </c>
      <c r="K36" s="84" t="s">
        <v>868</v>
      </c>
      <c r="L36" s="84" t="s">
        <v>868</v>
      </c>
      <c r="M36" s="84" t="s">
        <v>868</v>
      </c>
    </row>
    <row r="37" spans="1:13" ht="52.5" x14ac:dyDescent="0.25">
      <c r="A37" s="72" t="s">
        <v>846</v>
      </c>
      <c r="B37" s="260" t="s">
        <v>849</v>
      </c>
      <c r="C37" s="26"/>
      <c r="D37" s="84" t="s">
        <v>868</v>
      </c>
      <c r="E37" s="84" t="s">
        <v>868</v>
      </c>
      <c r="F37" s="84" t="s">
        <v>868</v>
      </c>
      <c r="G37" s="84" t="s">
        <v>868</v>
      </c>
      <c r="H37" s="84" t="s">
        <v>868</v>
      </c>
      <c r="I37" s="84" t="s">
        <v>868</v>
      </c>
      <c r="J37" s="84" t="s">
        <v>868</v>
      </c>
      <c r="K37" s="84" t="s">
        <v>868</v>
      </c>
      <c r="L37" s="84" t="s">
        <v>868</v>
      </c>
      <c r="M37" s="84" t="s">
        <v>868</v>
      </c>
    </row>
    <row r="38" spans="1:13" ht="63" x14ac:dyDescent="0.25">
      <c r="A38" s="72" t="s">
        <v>846</v>
      </c>
      <c r="B38" s="260" t="s">
        <v>850</v>
      </c>
      <c r="C38" s="26"/>
      <c r="D38" s="84" t="s">
        <v>868</v>
      </c>
      <c r="E38" s="84" t="s">
        <v>868</v>
      </c>
      <c r="F38" s="84" t="s">
        <v>868</v>
      </c>
      <c r="G38" s="84" t="s">
        <v>868</v>
      </c>
      <c r="H38" s="84" t="s">
        <v>868</v>
      </c>
      <c r="I38" s="84" t="s">
        <v>868</v>
      </c>
      <c r="J38" s="84" t="s">
        <v>868</v>
      </c>
      <c r="K38" s="84" t="s">
        <v>868</v>
      </c>
      <c r="L38" s="84" t="s">
        <v>868</v>
      </c>
      <c r="M38" s="84" t="s">
        <v>868</v>
      </c>
    </row>
    <row r="39" spans="1:13" ht="21" x14ac:dyDescent="0.25">
      <c r="A39" s="72" t="s">
        <v>851</v>
      </c>
      <c r="B39" s="260" t="s">
        <v>847</v>
      </c>
      <c r="C39" s="26"/>
      <c r="D39" s="84" t="s">
        <v>868</v>
      </c>
      <c r="E39" s="84" t="s">
        <v>868</v>
      </c>
      <c r="F39" s="84" t="s">
        <v>868</v>
      </c>
      <c r="G39" s="84" t="s">
        <v>868</v>
      </c>
      <c r="H39" s="84" t="s">
        <v>868</v>
      </c>
      <c r="I39" s="84" t="s">
        <v>868</v>
      </c>
      <c r="J39" s="84" t="s">
        <v>868</v>
      </c>
      <c r="K39" s="84" t="s">
        <v>868</v>
      </c>
      <c r="L39" s="84" t="s">
        <v>868</v>
      </c>
      <c r="M39" s="84" t="s">
        <v>868</v>
      </c>
    </row>
    <row r="40" spans="1:13" ht="63" x14ac:dyDescent="0.25">
      <c r="A40" s="72" t="s">
        <v>851</v>
      </c>
      <c r="B40" s="260" t="s">
        <v>848</v>
      </c>
      <c r="C40" s="26"/>
      <c r="D40" s="84" t="s">
        <v>868</v>
      </c>
      <c r="E40" s="84" t="s">
        <v>868</v>
      </c>
      <c r="F40" s="84" t="s">
        <v>868</v>
      </c>
      <c r="G40" s="84" t="s">
        <v>868</v>
      </c>
      <c r="H40" s="84" t="s">
        <v>868</v>
      </c>
      <c r="I40" s="84" t="s">
        <v>868</v>
      </c>
      <c r="J40" s="84" t="s">
        <v>868</v>
      </c>
      <c r="K40" s="84" t="s">
        <v>868</v>
      </c>
      <c r="L40" s="84" t="s">
        <v>868</v>
      </c>
      <c r="M40" s="84" t="s">
        <v>868</v>
      </c>
    </row>
    <row r="41" spans="1:13" ht="52.5" x14ac:dyDescent="0.25">
      <c r="A41" s="72" t="s">
        <v>851</v>
      </c>
      <c r="B41" s="260" t="s">
        <v>849</v>
      </c>
      <c r="C41" s="26"/>
      <c r="D41" s="84" t="s">
        <v>868</v>
      </c>
      <c r="E41" s="84" t="s">
        <v>868</v>
      </c>
      <c r="F41" s="84" t="s">
        <v>868</v>
      </c>
      <c r="G41" s="84" t="s">
        <v>868</v>
      </c>
      <c r="H41" s="84" t="s">
        <v>868</v>
      </c>
      <c r="I41" s="84" t="s">
        <v>868</v>
      </c>
      <c r="J41" s="84" t="s">
        <v>868</v>
      </c>
      <c r="K41" s="84" t="s">
        <v>868</v>
      </c>
      <c r="L41" s="84" t="s">
        <v>868</v>
      </c>
      <c r="M41" s="84" t="s">
        <v>868</v>
      </c>
    </row>
    <row r="42" spans="1:13" ht="63" x14ac:dyDescent="0.25">
      <c r="A42" s="72" t="s">
        <v>851</v>
      </c>
      <c r="B42" s="260" t="s">
        <v>852</v>
      </c>
      <c r="C42" s="26"/>
      <c r="D42" s="84" t="s">
        <v>868</v>
      </c>
      <c r="E42" s="84" t="s">
        <v>868</v>
      </c>
      <c r="F42" s="84" t="s">
        <v>868</v>
      </c>
      <c r="G42" s="84" t="s">
        <v>868</v>
      </c>
      <c r="H42" s="84" t="s">
        <v>868</v>
      </c>
      <c r="I42" s="84" t="s">
        <v>868</v>
      </c>
      <c r="J42" s="84" t="s">
        <v>868</v>
      </c>
      <c r="K42" s="84" t="s">
        <v>868</v>
      </c>
      <c r="L42" s="84" t="s">
        <v>868</v>
      </c>
      <c r="M42" s="84" t="s">
        <v>868</v>
      </c>
    </row>
    <row r="43" spans="1:13" ht="52.5" x14ac:dyDescent="0.25">
      <c r="A43" s="72" t="s">
        <v>853</v>
      </c>
      <c r="B43" s="260" t="s">
        <v>854</v>
      </c>
      <c r="C43" s="26"/>
      <c r="D43" s="84" t="s">
        <v>868</v>
      </c>
      <c r="E43" s="84" t="s">
        <v>868</v>
      </c>
      <c r="F43" s="84" t="s">
        <v>868</v>
      </c>
      <c r="G43" s="84" t="s">
        <v>868</v>
      </c>
      <c r="H43" s="84" t="s">
        <v>868</v>
      </c>
      <c r="I43" s="84" t="s">
        <v>868</v>
      </c>
      <c r="J43" s="84" t="s">
        <v>868</v>
      </c>
      <c r="K43" s="84" t="s">
        <v>868</v>
      </c>
      <c r="L43" s="84" t="s">
        <v>868</v>
      </c>
      <c r="M43" s="84" t="s">
        <v>868</v>
      </c>
    </row>
    <row r="44" spans="1:13" ht="42" x14ac:dyDescent="0.25">
      <c r="A44" s="72" t="s">
        <v>855</v>
      </c>
      <c r="B44" s="260" t="s">
        <v>856</v>
      </c>
      <c r="C44" s="26"/>
      <c r="D44" s="84" t="s">
        <v>868</v>
      </c>
      <c r="E44" s="84" t="s">
        <v>868</v>
      </c>
      <c r="F44" s="84" t="s">
        <v>868</v>
      </c>
      <c r="G44" s="84" t="s">
        <v>868</v>
      </c>
      <c r="H44" s="84" t="s">
        <v>868</v>
      </c>
      <c r="I44" s="84" t="s">
        <v>868</v>
      </c>
      <c r="J44" s="84" t="s">
        <v>868</v>
      </c>
      <c r="K44" s="84" t="s">
        <v>868</v>
      </c>
      <c r="L44" s="84" t="s">
        <v>868</v>
      </c>
      <c r="M44" s="84" t="s">
        <v>868</v>
      </c>
    </row>
    <row r="45" spans="1:13" ht="52.5" x14ac:dyDescent="0.25">
      <c r="A45" s="72" t="s">
        <v>857</v>
      </c>
      <c r="B45" s="260" t="s">
        <v>858</v>
      </c>
      <c r="C45" s="26"/>
      <c r="D45" s="84" t="s">
        <v>868</v>
      </c>
      <c r="E45" s="84" t="s">
        <v>868</v>
      </c>
      <c r="F45" s="84" t="s">
        <v>868</v>
      </c>
      <c r="G45" s="84" t="s">
        <v>868</v>
      </c>
      <c r="H45" s="84" t="s">
        <v>868</v>
      </c>
      <c r="I45" s="84" t="s">
        <v>868</v>
      </c>
      <c r="J45" s="84" t="s">
        <v>868</v>
      </c>
      <c r="K45" s="84" t="s">
        <v>868</v>
      </c>
      <c r="L45" s="84" t="s">
        <v>868</v>
      </c>
      <c r="M45" s="84" t="s">
        <v>868</v>
      </c>
    </row>
    <row r="46" spans="1:13" ht="21" x14ac:dyDescent="0.25">
      <c r="A46" s="72" t="s">
        <v>444</v>
      </c>
      <c r="B46" s="260" t="s">
        <v>859</v>
      </c>
      <c r="C46" s="26"/>
      <c r="D46" s="84" t="s">
        <v>868</v>
      </c>
      <c r="E46" s="84" t="s">
        <v>868</v>
      </c>
      <c r="F46" s="84" t="s">
        <v>868</v>
      </c>
      <c r="G46" s="84" t="s">
        <v>868</v>
      </c>
      <c r="H46" s="84" t="s">
        <v>868</v>
      </c>
      <c r="I46" s="84" t="s">
        <v>868</v>
      </c>
      <c r="J46" s="84" t="s">
        <v>868</v>
      </c>
      <c r="K46" s="84" t="s">
        <v>868</v>
      </c>
      <c r="L46" s="84" t="s">
        <v>868</v>
      </c>
      <c r="M46" s="84" t="s">
        <v>868</v>
      </c>
    </row>
    <row r="47" spans="1:13" ht="42" x14ac:dyDescent="0.25">
      <c r="A47" s="72" t="s">
        <v>442</v>
      </c>
      <c r="B47" s="260" t="s">
        <v>860</v>
      </c>
      <c r="C47" s="26"/>
      <c r="D47" s="84" t="s">
        <v>868</v>
      </c>
      <c r="E47" s="84" t="s">
        <v>868</v>
      </c>
      <c r="F47" s="84" t="s">
        <v>868</v>
      </c>
      <c r="G47" s="84" t="s">
        <v>868</v>
      </c>
      <c r="H47" s="84" t="s">
        <v>868</v>
      </c>
      <c r="I47" s="84" t="s">
        <v>868</v>
      </c>
      <c r="J47" s="84" t="s">
        <v>868</v>
      </c>
      <c r="K47" s="84" t="s">
        <v>868</v>
      </c>
      <c r="L47" s="84" t="s">
        <v>868</v>
      </c>
      <c r="M47" s="84" t="s">
        <v>868</v>
      </c>
    </row>
    <row r="48" spans="1:13" ht="21" x14ac:dyDescent="0.25">
      <c r="A48" s="72" t="s">
        <v>440</v>
      </c>
      <c r="B48" s="260" t="s">
        <v>861</v>
      </c>
      <c r="C48" s="26"/>
      <c r="D48" s="84" t="s">
        <v>868</v>
      </c>
      <c r="E48" s="84" t="s">
        <v>868</v>
      </c>
      <c r="F48" s="84" t="s">
        <v>868</v>
      </c>
      <c r="G48" s="84" t="s">
        <v>868</v>
      </c>
      <c r="H48" s="84" t="s">
        <v>868</v>
      </c>
      <c r="I48" s="84" t="s">
        <v>868</v>
      </c>
      <c r="J48" s="84" t="s">
        <v>868</v>
      </c>
      <c r="K48" s="84" t="s">
        <v>868</v>
      </c>
      <c r="L48" s="84" t="s">
        <v>868</v>
      </c>
      <c r="M48" s="84" t="s">
        <v>868</v>
      </c>
    </row>
    <row r="49" spans="1:13" ht="31.5" x14ac:dyDescent="0.25">
      <c r="A49" s="72" t="s">
        <v>436</v>
      </c>
      <c r="B49" s="260" t="s">
        <v>862</v>
      </c>
      <c r="C49" s="26"/>
      <c r="D49" s="84" t="s">
        <v>868</v>
      </c>
      <c r="E49" s="84" t="s">
        <v>868</v>
      </c>
      <c r="F49" s="84" t="s">
        <v>868</v>
      </c>
      <c r="G49" s="84" t="s">
        <v>868</v>
      </c>
      <c r="H49" s="84" t="s">
        <v>868</v>
      </c>
      <c r="I49" s="84" t="s">
        <v>868</v>
      </c>
      <c r="J49" s="84" t="s">
        <v>868</v>
      </c>
      <c r="K49" s="84" t="s">
        <v>868</v>
      </c>
      <c r="L49" s="84" t="s">
        <v>868</v>
      </c>
      <c r="M49" s="84" t="s">
        <v>868</v>
      </c>
    </row>
    <row r="50" spans="1:13" ht="31.5" x14ac:dyDescent="0.25">
      <c r="A50" s="72" t="s">
        <v>428</v>
      </c>
      <c r="B50" s="260" t="s">
        <v>863</v>
      </c>
      <c r="C50" s="26"/>
      <c r="D50" s="84" t="s">
        <v>868</v>
      </c>
      <c r="E50" s="84" t="s">
        <v>868</v>
      </c>
      <c r="F50" s="84" t="s">
        <v>868</v>
      </c>
      <c r="G50" s="84" t="s">
        <v>868</v>
      </c>
      <c r="H50" s="84" t="s">
        <v>868</v>
      </c>
      <c r="I50" s="84" t="s">
        <v>868</v>
      </c>
      <c r="J50" s="84" t="s">
        <v>868</v>
      </c>
      <c r="K50" s="84" t="s">
        <v>868</v>
      </c>
      <c r="L50" s="84" t="s">
        <v>868</v>
      </c>
      <c r="M50" s="84" t="s">
        <v>868</v>
      </c>
    </row>
    <row r="51" spans="1:13" ht="21" x14ac:dyDescent="0.25">
      <c r="A51" s="72" t="s">
        <v>817</v>
      </c>
      <c r="B51" s="260" t="s">
        <v>818</v>
      </c>
      <c r="C51" s="73"/>
      <c r="D51" s="84" t="s">
        <v>868</v>
      </c>
      <c r="E51" s="84" t="s">
        <v>868</v>
      </c>
      <c r="F51" s="84" t="s">
        <v>868</v>
      </c>
      <c r="G51" s="84" t="s">
        <v>868</v>
      </c>
      <c r="H51" s="84" t="s">
        <v>868</v>
      </c>
      <c r="I51" s="84" t="s">
        <v>868</v>
      </c>
      <c r="J51" s="84" t="s">
        <v>868</v>
      </c>
      <c r="K51" s="84" t="s">
        <v>868</v>
      </c>
      <c r="L51" s="84" t="s">
        <v>868</v>
      </c>
      <c r="M51" s="84" t="s">
        <v>868</v>
      </c>
    </row>
    <row r="52" spans="1:13" ht="21" x14ac:dyDescent="0.25">
      <c r="A52" s="72" t="s">
        <v>864</v>
      </c>
      <c r="B52" s="260" t="s">
        <v>865</v>
      </c>
      <c r="C52" s="72"/>
      <c r="D52" s="84" t="s">
        <v>868</v>
      </c>
      <c r="E52" s="84" t="s">
        <v>868</v>
      </c>
      <c r="F52" s="84" t="s">
        <v>868</v>
      </c>
      <c r="G52" s="84" t="s">
        <v>868</v>
      </c>
      <c r="H52" s="84" t="s">
        <v>868</v>
      </c>
      <c r="I52" s="84" t="s">
        <v>868</v>
      </c>
      <c r="J52" s="84" t="s">
        <v>868</v>
      </c>
      <c r="K52" s="84" t="s">
        <v>868</v>
      </c>
      <c r="L52" s="84" t="s">
        <v>868</v>
      </c>
      <c r="M52" s="84" t="s">
        <v>868</v>
      </c>
    </row>
    <row r="53" spans="1:13" ht="21" x14ac:dyDescent="0.25">
      <c r="A53" s="72" t="s">
        <v>426</v>
      </c>
      <c r="B53" s="260" t="s">
        <v>866</v>
      </c>
      <c r="C53" s="72"/>
      <c r="D53" s="84" t="s">
        <v>868</v>
      </c>
      <c r="E53" s="84" t="s">
        <v>868</v>
      </c>
      <c r="F53" s="84" t="s">
        <v>868</v>
      </c>
      <c r="G53" s="84" t="s">
        <v>868</v>
      </c>
      <c r="H53" s="84" t="s">
        <v>868</v>
      </c>
      <c r="I53" s="84" t="s">
        <v>868</v>
      </c>
      <c r="J53" s="84" t="s">
        <v>868</v>
      </c>
      <c r="K53" s="84" t="s">
        <v>868</v>
      </c>
      <c r="L53" s="84" t="s">
        <v>868</v>
      </c>
      <c r="M53" s="84" t="s">
        <v>868</v>
      </c>
    </row>
    <row r="54" spans="1:13" ht="21" x14ac:dyDescent="0.25">
      <c r="A54" s="72" t="s">
        <v>424</v>
      </c>
      <c r="B54" s="260" t="s">
        <v>819</v>
      </c>
      <c r="C54" s="73"/>
      <c r="D54" s="84" t="s">
        <v>868</v>
      </c>
      <c r="E54" s="84" t="s">
        <v>868</v>
      </c>
      <c r="F54" s="84" t="s">
        <v>868</v>
      </c>
      <c r="G54" s="84" t="s">
        <v>868</v>
      </c>
      <c r="H54" s="84" t="s">
        <v>868</v>
      </c>
      <c r="I54" s="84" t="s">
        <v>868</v>
      </c>
      <c r="J54" s="84" t="s">
        <v>868</v>
      </c>
      <c r="K54" s="84" t="s">
        <v>868</v>
      </c>
      <c r="L54" s="84" t="s">
        <v>868</v>
      </c>
      <c r="M54" s="84" t="s">
        <v>868</v>
      </c>
    </row>
    <row r="55" spans="1:13" ht="21" x14ac:dyDescent="0.25">
      <c r="A55" s="72" t="s">
        <v>420</v>
      </c>
      <c r="B55" s="260" t="s">
        <v>867</v>
      </c>
      <c r="C55" s="84"/>
      <c r="D55" s="84" t="s">
        <v>868</v>
      </c>
      <c r="E55" s="84" t="s">
        <v>868</v>
      </c>
      <c r="F55" s="84" t="s">
        <v>868</v>
      </c>
      <c r="G55" s="84" t="s">
        <v>868</v>
      </c>
      <c r="H55" s="84" t="s">
        <v>868</v>
      </c>
      <c r="I55" s="84" t="s">
        <v>868</v>
      </c>
      <c r="J55" s="84" t="s">
        <v>868</v>
      </c>
      <c r="K55" s="84" t="s">
        <v>868</v>
      </c>
      <c r="L55" s="84" t="s">
        <v>868</v>
      </c>
      <c r="M55" s="84" t="s">
        <v>868</v>
      </c>
    </row>
    <row r="56" spans="1:13" ht="21" x14ac:dyDescent="0.25">
      <c r="A56" s="72" t="s">
        <v>418</v>
      </c>
      <c r="B56" s="260" t="s">
        <v>869</v>
      </c>
      <c r="C56" s="84"/>
      <c r="D56" s="84" t="s">
        <v>868</v>
      </c>
      <c r="E56" s="84" t="s">
        <v>868</v>
      </c>
      <c r="F56" s="84" t="s">
        <v>868</v>
      </c>
      <c r="G56" s="84" t="s">
        <v>868</v>
      </c>
      <c r="H56" s="84" t="s">
        <v>868</v>
      </c>
      <c r="I56" s="84" t="s">
        <v>868</v>
      </c>
      <c r="J56" s="84" t="s">
        <v>868</v>
      </c>
      <c r="K56" s="84" t="s">
        <v>868</v>
      </c>
      <c r="L56" s="84" t="s">
        <v>868</v>
      </c>
      <c r="M56" s="84" t="s">
        <v>868</v>
      </c>
    </row>
    <row r="57" spans="1:13" ht="21" x14ac:dyDescent="0.25">
      <c r="A57" s="72" t="s">
        <v>416</v>
      </c>
      <c r="B57" s="260" t="s">
        <v>870</v>
      </c>
      <c r="C57" s="84"/>
      <c r="D57" s="84" t="s">
        <v>868</v>
      </c>
      <c r="E57" s="84" t="s">
        <v>868</v>
      </c>
      <c r="F57" s="84" t="s">
        <v>868</v>
      </c>
      <c r="G57" s="84" t="s">
        <v>868</v>
      </c>
      <c r="H57" s="84" t="s">
        <v>868</v>
      </c>
      <c r="I57" s="84" t="s">
        <v>868</v>
      </c>
      <c r="J57" s="84" t="s">
        <v>868</v>
      </c>
      <c r="K57" s="84" t="s">
        <v>868</v>
      </c>
      <c r="L57" s="84" t="s">
        <v>868</v>
      </c>
      <c r="M57" s="84" t="s">
        <v>868</v>
      </c>
    </row>
    <row r="58" spans="1:13" ht="31.5" x14ac:dyDescent="0.25">
      <c r="A58" s="72" t="s">
        <v>414</v>
      </c>
      <c r="B58" s="260" t="s">
        <v>871</v>
      </c>
      <c r="C58" s="84"/>
      <c r="D58" s="84" t="s">
        <v>868</v>
      </c>
      <c r="E58" s="84" t="s">
        <v>868</v>
      </c>
      <c r="F58" s="84" t="s">
        <v>868</v>
      </c>
      <c r="G58" s="84" t="s">
        <v>868</v>
      </c>
      <c r="H58" s="84" t="s">
        <v>868</v>
      </c>
      <c r="I58" s="84" t="s">
        <v>868</v>
      </c>
      <c r="J58" s="84" t="s">
        <v>868</v>
      </c>
      <c r="K58" s="84" t="s">
        <v>868</v>
      </c>
      <c r="L58" s="84" t="s">
        <v>868</v>
      </c>
      <c r="M58" s="84" t="s">
        <v>868</v>
      </c>
    </row>
    <row r="59" spans="1:13" ht="31.5" x14ac:dyDescent="0.25">
      <c r="A59" s="72" t="s">
        <v>412</v>
      </c>
      <c r="B59" s="260" t="s">
        <v>872</v>
      </c>
      <c r="C59" s="84"/>
      <c r="D59" s="84" t="s">
        <v>868</v>
      </c>
      <c r="E59" s="84" t="s">
        <v>868</v>
      </c>
      <c r="F59" s="84" t="s">
        <v>868</v>
      </c>
      <c r="G59" s="84" t="s">
        <v>868</v>
      </c>
      <c r="H59" s="84" t="s">
        <v>868</v>
      </c>
      <c r="I59" s="84" t="s">
        <v>868</v>
      </c>
      <c r="J59" s="84" t="s">
        <v>868</v>
      </c>
      <c r="K59" s="84" t="s">
        <v>868</v>
      </c>
      <c r="L59" s="84" t="s">
        <v>868</v>
      </c>
      <c r="M59" s="84" t="s">
        <v>868</v>
      </c>
    </row>
    <row r="60" spans="1:13" ht="31.5" x14ac:dyDescent="0.25">
      <c r="A60" s="72" t="s">
        <v>410</v>
      </c>
      <c r="B60" s="260" t="s">
        <v>873</v>
      </c>
      <c r="C60" s="84"/>
      <c r="D60" s="84" t="s">
        <v>868</v>
      </c>
      <c r="E60" s="84" t="s">
        <v>868</v>
      </c>
      <c r="F60" s="84" t="s">
        <v>868</v>
      </c>
      <c r="G60" s="84" t="s">
        <v>868</v>
      </c>
      <c r="H60" s="84" t="s">
        <v>868</v>
      </c>
      <c r="I60" s="84" t="s">
        <v>868</v>
      </c>
      <c r="J60" s="84" t="s">
        <v>868</v>
      </c>
      <c r="K60" s="84" t="s">
        <v>868</v>
      </c>
      <c r="L60" s="84" t="s">
        <v>868</v>
      </c>
      <c r="M60" s="84" t="s">
        <v>868</v>
      </c>
    </row>
    <row r="61" spans="1:13" ht="31.5" x14ac:dyDescent="0.25">
      <c r="A61" s="72" t="s">
        <v>874</v>
      </c>
      <c r="B61" s="260" t="s">
        <v>875</v>
      </c>
      <c r="C61" s="84"/>
      <c r="D61" s="84" t="s">
        <v>868</v>
      </c>
      <c r="E61" s="84" t="s">
        <v>868</v>
      </c>
      <c r="F61" s="84" t="s">
        <v>868</v>
      </c>
      <c r="G61" s="84" t="s">
        <v>868</v>
      </c>
      <c r="H61" s="84" t="s">
        <v>868</v>
      </c>
      <c r="I61" s="84" t="s">
        <v>868</v>
      </c>
      <c r="J61" s="84" t="s">
        <v>868</v>
      </c>
      <c r="K61" s="84" t="s">
        <v>868</v>
      </c>
      <c r="L61" s="84" t="s">
        <v>868</v>
      </c>
      <c r="M61" s="84" t="s">
        <v>868</v>
      </c>
    </row>
    <row r="62" spans="1:13" ht="31.5" x14ac:dyDescent="0.25">
      <c r="A62" s="72" t="s">
        <v>876</v>
      </c>
      <c r="B62" s="260" t="s">
        <v>877</v>
      </c>
      <c r="C62" s="84"/>
      <c r="D62" s="84" t="s">
        <v>868</v>
      </c>
      <c r="E62" s="84" t="s">
        <v>868</v>
      </c>
      <c r="F62" s="84" t="s">
        <v>868</v>
      </c>
      <c r="G62" s="84" t="s">
        <v>868</v>
      </c>
      <c r="H62" s="84" t="s">
        <v>868</v>
      </c>
      <c r="I62" s="84" t="s">
        <v>868</v>
      </c>
      <c r="J62" s="84" t="s">
        <v>868</v>
      </c>
      <c r="K62" s="84" t="s">
        <v>868</v>
      </c>
      <c r="L62" s="84" t="s">
        <v>868</v>
      </c>
      <c r="M62" s="84" t="s">
        <v>868</v>
      </c>
    </row>
    <row r="63" spans="1:13" ht="21" x14ac:dyDescent="0.25">
      <c r="A63" s="72" t="s">
        <v>878</v>
      </c>
      <c r="B63" s="260" t="s">
        <v>879</v>
      </c>
      <c r="C63" s="84"/>
      <c r="D63" s="84" t="s">
        <v>868</v>
      </c>
      <c r="E63" s="84" t="s">
        <v>868</v>
      </c>
      <c r="F63" s="84" t="s">
        <v>868</v>
      </c>
      <c r="G63" s="84" t="s">
        <v>868</v>
      </c>
      <c r="H63" s="84" t="s">
        <v>868</v>
      </c>
      <c r="I63" s="84" t="s">
        <v>868</v>
      </c>
      <c r="J63" s="84" t="s">
        <v>868</v>
      </c>
      <c r="K63" s="84" t="s">
        <v>868</v>
      </c>
      <c r="L63" s="84" t="s">
        <v>868</v>
      </c>
      <c r="M63" s="84" t="s">
        <v>868</v>
      </c>
    </row>
    <row r="64" spans="1:13" ht="21" x14ac:dyDescent="0.25">
      <c r="A64" s="72" t="s">
        <v>880</v>
      </c>
      <c r="B64" s="260" t="s">
        <v>881</v>
      </c>
      <c r="C64" s="84"/>
      <c r="D64" s="84" t="s">
        <v>868</v>
      </c>
      <c r="E64" s="84" t="s">
        <v>868</v>
      </c>
      <c r="F64" s="84" t="s">
        <v>868</v>
      </c>
      <c r="G64" s="84" t="s">
        <v>868</v>
      </c>
      <c r="H64" s="84" t="s">
        <v>868</v>
      </c>
      <c r="I64" s="84" t="s">
        <v>868</v>
      </c>
      <c r="J64" s="84" t="s">
        <v>868</v>
      </c>
      <c r="K64" s="84" t="s">
        <v>868</v>
      </c>
      <c r="L64" s="84" t="s">
        <v>868</v>
      </c>
      <c r="M64" s="84" t="s">
        <v>868</v>
      </c>
    </row>
    <row r="65" spans="1:13" ht="42" x14ac:dyDescent="0.25">
      <c r="A65" s="72" t="s">
        <v>406</v>
      </c>
      <c r="B65" s="260" t="s">
        <v>882</v>
      </c>
      <c r="C65" s="84"/>
      <c r="D65" s="84" t="s">
        <v>868</v>
      </c>
      <c r="E65" s="84" t="s">
        <v>868</v>
      </c>
      <c r="F65" s="84" t="s">
        <v>868</v>
      </c>
      <c r="G65" s="84" t="s">
        <v>868</v>
      </c>
      <c r="H65" s="84" t="s">
        <v>868</v>
      </c>
      <c r="I65" s="84" t="s">
        <v>868</v>
      </c>
      <c r="J65" s="84" t="s">
        <v>868</v>
      </c>
      <c r="K65" s="84" t="s">
        <v>868</v>
      </c>
      <c r="L65" s="84" t="s">
        <v>868</v>
      </c>
      <c r="M65" s="84" t="s">
        <v>868</v>
      </c>
    </row>
    <row r="66" spans="1:13" ht="31.5" x14ac:dyDescent="0.25">
      <c r="A66" s="72" t="s">
        <v>883</v>
      </c>
      <c r="B66" s="260" t="s">
        <v>884</v>
      </c>
      <c r="C66" s="84"/>
      <c r="D66" s="84" t="s">
        <v>868</v>
      </c>
      <c r="E66" s="84" t="s">
        <v>868</v>
      </c>
      <c r="F66" s="84" t="s">
        <v>868</v>
      </c>
      <c r="G66" s="84" t="s">
        <v>868</v>
      </c>
      <c r="H66" s="84" t="s">
        <v>868</v>
      </c>
      <c r="I66" s="84" t="s">
        <v>868</v>
      </c>
      <c r="J66" s="84" t="s">
        <v>868</v>
      </c>
      <c r="K66" s="84" t="s">
        <v>868</v>
      </c>
      <c r="L66" s="84" t="s">
        <v>868</v>
      </c>
      <c r="M66" s="84" t="s">
        <v>868</v>
      </c>
    </row>
    <row r="67" spans="1:13" ht="31.5" x14ac:dyDescent="0.25">
      <c r="A67" s="72" t="s">
        <v>885</v>
      </c>
      <c r="B67" s="260" t="s">
        <v>886</v>
      </c>
      <c r="C67" s="84"/>
      <c r="D67" s="84" t="s">
        <v>868</v>
      </c>
      <c r="E67" s="84" t="s">
        <v>868</v>
      </c>
      <c r="F67" s="84" t="s">
        <v>868</v>
      </c>
      <c r="G67" s="84" t="s">
        <v>868</v>
      </c>
      <c r="H67" s="84" t="s">
        <v>868</v>
      </c>
      <c r="I67" s="84" t="s">
        <v>868</v>
      </c>
      <c r="J67" s="84" t="s">
        <v>868</v>
      </c>
      <c r="K67" s="84" t="s">
        <v>868</v>
      </c>
      <c r="L67" s="84" t="s">
        <v>868</v>
      </c>
      <c r="M67" s="84" t="s">
        <v>868</v>
      </c>
    </row>
    <row r="68" spans="1:13" ht="21" x14ac:dyDescent="0.25">
      <c r="A68" s="72" t="s">
        <v>405</v>
      </c>
      <c r="B68" s="260" t="s">
        <v>887</v>
      </c>
      <c r="C68" s="84"/>
      <c r="D68" s="84" t="s">
        <v>868</v>
      </c>
      <c r="E68" s="84" t="s">
        <v>868</v>
      </c>
      <c r="F68" s="84" t="s">
        <v>868</v>
      </c>
      <c r="G68" s="84" t="s">
        <v>868</v>
      </c>
      <c r="H68" s="84" t="s">
        <v>868</v>
      </c>
      <c r="I68" s="84" t="s">
        <v>868</v>
      </c>
      <c r="J68" s="84" t="s">
        <v>868</v>
      </c>
      <c r="K68" s="84" t="s">
        <v>868</v>
      </c>
      <c r="L68" s="84" t="s">
        <v>868</v>
      </c>
      <c r="M68" s="84" t="s">
        <v>868</v>
      </c>
    </row>
    <row r="69" spans="1:13" ht="21" x14ac:dyDescent="0.25">
      <c r="A69" s="72" t="s">
        <v>807</v>
      </c>
      <c r="B69" s="260" t="s">
        <v>888</v>
      </c>
      <c r="C69" s="84"/>
      <c r="D69" s="84" t="s">
        <v>868</v>
      </c>
      <c r="E69" s="84" t="s">
        <v>868</v>
      </c>
      <c r="F69" s="84" t="s">
        <v>868</v>
      </c>
      <c r="G69" s="84" t="s">
        <v>868</v>
      </c>
      <c r="H69" s="84" t="s">
        <v>868</v>
      </c>
      <c r="I69" s="84" t="s">
        <v>868</v>
      </c>
      <c r="J69" s="84" t="s">
        <v>868</v>
      </c>
      <c r="K69" s="84" t="s">
        <v>868</v>
      </c>
      <c r="L69" s="84" t="s">
        <v>868</v>
      </c>
      <c r="M69" s="84" t="s">
        <v>868</v>
      </c>
    </row>
    <row r="70" spans="1:13" ht="21" x14ac:dyDescent="0.25">
      <c r="A70" s="72" t="s">
        <v>806</v>
      </c>
      <c r="B70" s="260" t="s">
        <v>889</v>
      </c>
      <c r="C70" s="84"/>
      <c r="D70" s="84" t="s">
        <v>868</v>
      </c>
      <c r="E70" s="84" t="s">
        <v>868</v>
      </c>
      <c r="F70" s="84" t="s">
        <v>868</v>
      </c>
      <c r="G70" s="84" t="s">
        <v>868</v>
      </c>
      <c r="H70" s="84" t="s">
        <v>868</v>
      </c>
      <c r="I70" s="84" t="s">
        <v>868</v>
      </c>
      <c r="J70" s="84" t="s">
        <v>868</v>
      </c>
      <c r="K70" s="84" t="s">
        <v>868</v>
      </c>
      <c r="L70" s="84" t="s">
        <v>868</v>
      </c>
      <c r="M70" s="84" t="s">
        <v>868</v>
      </c>
    </row>
    <row r="71" spans="1:13" x14ac:dyDescent="0.25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</row>
    <row r="72" spans="1:13" x14ac:dyDescent="0.25">
      <c r="A72" s="9"/>
      <c r="B72" s="9"/>
      <c r="C72" s="9"/>
      <c r="D72" s="9"/>
      <c r="E72" s="9"/>
      <c r="F72" s="9"/>
      <c r="G72" s="9"/>
      <c r="H72" s="9"/>
      <c r="I72" s="9"/>
      <c r="J72" s="9"/>
      <c r="K72" s="9"/>
    </row>
    <row r="73" spans="1:13" x14ac:dyDescent="0.25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</row>
    <row r="74" spans="1:13" x14ac:dyDescent="0.25">
      <c r="A74" s="9"/>
      <c r="B74" s="2" t="s">
        <v>821</v>
      </c>
      <c r="D74" s="55"/>
      <c r="E74" s="55"/>
      <c r="F74" s="2" t="s">
        <v>822</v>
      </c>
      <c r="H74" s="9"/>
      <c r="I74" s="9"/>
      <c r="J74" s="9"/>
      <c r="K74" s="9"/>
    </row>
  </sheetData>
  <mergeCells count="15">
    <mergeCell ref="A18:C18"/>
    <mergeCell ref="L15:M15"/>
    <mergeCell ref="E15:E16"/>
    <mergeCell ref="H15:I15"/>
    <mergeCell ref="F15:G15"/>
    <mergeCell ref="J15:K15"/>
    <mergeCell ref="A15:A16"/>
    <mergeCell ref="B15:B16"/>
    <mergeCell ref="C15:C16"/>
    <mergeCell ref="D15:D16"/>
    <mergeCell ref="J2:M2"/>
    <mergeCell ref="A3:M3"/>
    <mergeCell ref="E8:K8"/>
    <mergeCell ref="F13:K13"/>
    <mergeCell ref="E7:I7"/>
  </mergeCells>
  <pageMargins left="0.39370078740157483" right="0.39370078740157483" top="0.78740157480314965" bottom="0.39370078740157483" header="0.19685039370078741" footer="0.19685039370078741"/>
  <pageSetup paperSize="9" orientation="landscape" r:id="rId1"/>
  <headerFooter alignWithMargins="0">
    <oddFooter>&amp;R&amp;P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458"/>
  <sheetViews>
    <sheetView workbookViewId="0">
      <selection activeCell="A455" sqref="A455:H455"/>
    </sheetView>
  </sheetViews>
  <sheetFormatPr defaultColWidth="10.28515625" defaultRowHeight="15.75" x14ac:dyDescent="0.25"/>
  <cols>
    <col min="1" max="1" width="7.140625" style="142" customWidth="1"/>
    <col min="2" max="2" width="66.28515625" style="143" customWidth="1"/>
    <col min="3" max="3" width="10.28515625" style="144" customWidth="1"/>
    <col min="4" max="4" width="11.85546875" style="145" customWidth="1"/>
    <col min="5" max="5" width="12.140625" style="145" customWidth="1"/>
    <col min="6" max="7" width="10" style="145" customWidth="1"/>
    <col min="8" max="8" width="14.28515625" style="145" customWidth="1"/>
    <col min="9" max="9" width="26.42578125" style="145" customWidth="1"/>
    <col min="10" max="16384" width="10.28515625" style="145"/>
  </cols>
  <sheetData>
    <row r="1" spans="1:9" ht="18.75" x14ac:dyDescent="0.25">
      <c r="E1" s="146"/>
      <c r="H1" s="147" t="s">
        <v>811</v>
      </c>
    </row>
    <row r="2" spans="1:9" ht="24.75" customHeight="1" x14ac:dyDescent="0.25">
      <c r="E2" s="146"/>
      <c r="G2" s="485" t="s">
        <v>11</v>
      </c>
      <c r="H2" s="485"/>
    </row>
    <row r="3" spans="1:9" ht="8.25" customHeight="1" x14ac:dyDescent="0.25">
      <c r="E3" s="146"/>
      <c r="H3" s="146"/>
    </row>
    <row r="4" spans="1:9" ht="15.75" customHeight="1" x14ac:dyDescent="0.25">
      <c r="A4" s="487" t="s">
        <v>810</v>
      </c>
      <c r="B4" s="487"/>
      <c r="C4" s="487"/>
      <c r="D4" s="487"/>
      <c r="E4" s="487"/>
      <c r="F4" s="487"/>
      <c r="G4" s="487"/>
      <c r="H4" s="487"/>
    </row>
    <row r="5" spans="1:9" x14ac:dyDescent="0.25">
      <c r="A5" s="487"/>
      <c r="B5" s="487"/>
      <c r="C5" s="487"/>
      <c r="D5" s="487"/>
      <c r="E5" s="487"/>
      <c r="F5" s="487"/>
      <c r="G5" s="487"/>
      <c r="H5" s="487"/>
    </row>
    <row r="6" spans="1:9" ht="8.25" customHeight="1" x14ac:dyDescent="0.25"/>
    <row r="7" spans="1:9" x14ac:dyDescent="0.25">
      <c r="A7" s="488" t="str">
        <f>"Инвестиционная программа "&amp;'10'!G6</f>
        <v>Инвестиционная программа АО "Городские электрические сети" (АО "ГЭС")</v>
      </c>
      <c r="B7" s="488"/>
    </row>
    <row r="8" spans="1:9" x14ac:dyDescent="0.25">
      <c r="B8" s="148" t="s">
        <v>892</v>
      </c>
    </row>
    <row r="9" spans="1:9" x14ac:dyDescent="0.25">
      <c r="B9" s="149" t="s">
        <v>893</v>
      </c>
    </row>
    <row r="10" spans="1:9" x14ac:dyDescent="0.25">
      <c r="A10" s="488" t="str">
        <f>"                    Год раскрытия (предоставления) информации: "&amp;'10'!J9&amp;" год"</f>
        <v xml:space="preserve">                    Год раскрытия (предоставления) информации: 2024 год</v>
      </c>
      <c r="B10" s="488"/>
    </row>
    <row r="11" spans="1:9" ht="9" customHeight="1" x14ac:dyDescent="0.25">
      <c r="B11" s="150"/>
    </row>
    <row r="12" spans="1:9" ht="34.5" customHeight="1" x14ac:dyDescent="0.25">
      <c r="A12" s="489" t="s">
        <v>809</v>
      </c>
      <c r="B12" s="489"/>
      <c r="C12" s="490" t="str">
        <f>'10'!H11</f>
        <v>Приказом Министерства промышленности, энергетики и торговли КБР №212 от 30.10.2020 г.</v>
      </c>
      <c r="D12" s="491"/>
      <c r="E12" s="491"/>
      <c r="F12" s="491"/>
      <c r="G12" s="491"/>
      <c r="H12" s="491"/>
    </row>
    <row r="13" spans="1:9" x14ac:dyDescent="0.25">
      <c r="A13" s="486" t="s">
        <v>894</v>
      </c>
      <c r="B13" s="486"/>
    </row>
    <row r="14" spans="1:9" ht="8.25" customHeight="1" x14ac:dyDescent="0.25">
      <c r="A14" s="145"/>
      <c r="B14" s="145"/>
      <c r="C14" s="145"/>
    </row>
    <row r="15" spans="1:9" ht="18.75" customHeight="1" thickBot="1" x14ac:dyDescent="0.3">
      <c r="A15" s="473" t="s">
        <v>895</v>
      </c>
      <c r="B15" s="473"/>
      <c r="C15" s="473"/>
      <c r="D15" s="473"/>
      <c r="E15" s="473"/>
      <c r="F15" s="473"/>
      <c r="G15" s="473"/>
      <c r="H15" s="473"/>
    </row>
    <row r="16" spans="1:9" ht="51" customHeight="1" x14ac:dyDescent="0.25">
      <c r="A16" s="474" t="s">
        <v>490</v>
      </c>
      <c r="B16" s="476" t="s">
        <v>489</v>
      </c>
      <c r="C16" s="478" t="s">
        <v>488</v>
      </c>
      <c r="D16" s="480" t="s">
        <v>986</v>
      </c>
      <c r="E16" s="481"/>
      <c r="F16" s="482" t="s">
        <v>896</v>
      </c>
      <c r="G16" s="481"/>
      <c r="H16" s="483" t="s">
        <v>9</v>
      </c>
      <c r="I16" s="151"/>
    </row>
    <row r="17" spans="1:9" ht="36" x14ac:dyDescent="0.25">
      <c r="A17" s="475"/>
      <c r="B17" s="477"/>
      <c r="C17" s="479"/>
      <c r="D17" s="152" t="s">
        <v>897</v>
      </c>
      <c r="E17" s="153" t="s">
        <v>5</v>
      </c>
      <c r="F17" s="153" t="s">
        <v>485</v>
      </c>
      <c r="G17" s="152" t="s">
        <v>898</v>
      </c>
      <c r="H17" s="484"/>
    </row>
    <row r="18" spans="1:9" s="157" customFormat="1" ht="16.5" thickBot="1" x14ac:dyDescent="0.3">
      <c r="A18" s="154">
        <v>1</v>
      </c>
      <c r="B18" s="155">
        <v>2</v>
      </c>
      <c r="C18" s="156">
        <v>3</v>
      </c>
      <c r="D18" s="154">
        <v>7</v>
      </c>
      <c r="E18" s="155">
        <v>8</v>
      </c>
      <c r="F18" s="154">
        <v>9</v>
      </c>
      <c r="G18" s="155">
        <v>10</v>
      </c>
      <c r="H18" s="154">
        <v>11</v>
      </c>
      <c r="I18" s="145"/>
    </row>
    <row r="19" spans="1:9" s="157" customFormat="1" ht="16.5" thickBot="1" x14ac:dyDescent="0.3">
      <c r="A19" s="451" t="s">
        <v>808</v>
      </c>
      <c r="B19" s="452"/>
      <c r="C19" s="452"/>
      <c r="D19" s="452"/>
      <c r="E19" s="452"/>
      <c r="F19" s="452"/>
      <c r="G19" s="452"/>
      <c r="H19" s="452"/>
      <c r="I19" s="145"/>
    </row>
    <row r="20" spans="1:9" s="167" customFormat="1" ht="12" x14ac:dyDescent="0.2">
      <c r="A20" s="158" t="s">
        <v>483</v>
      </c>
      <c r="B20" s="159" t="s">
        <v>899</v>
      </c>
      <c r="C20" s="160" t="s">
        <v>900</v>
      </c>
      <c r="D20" s="161">
        <f>D26+D28+D29+D34</f>
        <v>111.32199999999999</v>
      </c>
      <c r="E20" s="162">
        <f>E26+E28+E29+E34</f>
        <v>127.366</v>
      </c>
      <c r="F20" s="163">
        <f t="shared" ref="F20:F25" si="0">E20-D20</f>
        <v>16.044000000000011</v>
      </c>
      <c r="G20" s="164">
        <f>IFERROR(F20/D20,0)</f>
        <v>0.14412245557931058</v>
      </c>
      <c r="H20" s="165"/>
      <c r="I20" s="166"/>
    </row>
    <row r="21" spans="1:9" s="167" customFormat="1" ht="15.75" customHeight="1" x14ac:dyDescent="0.2">
      <c r="A21" s="168" t="s">
        <v>481</v>
      </c>
      <c r="B21" s="169" t="s">
        <v>901</v>
      </c>
      <c r="C21" s="170" t="s">
        <v>900</v>
      </c>
      <c r="D21" s="171"/>
      <c r="E21" s="162"/>
      <c r="F21" s="172">
        <f t="shared" si="0"/>
        <v>0</v>
      </c>
      <c r="G21" s="173"/>
      <c r="H21" s="172"/>
      <c r="I21" s="166"/>
    </row>
    <row r="22" spans="1:9" s="167" customFormat="1" ht="31.5" customHeight="1" x14ac:dyDescent="0.2">
      <c r="A22" s="168" t="s">
        <v>479</v>
      </c>
      <c r="B22" s="174" t="s">
        <v>345</v>
      </c>
      <c r="C22" s="170" t="s">
        <v>900</v>
      </c>
      <c r="D22" s="171"/>
      <c r="E22" s="162"/>
      <c r="F22" s="172">
        <f t="shared" si="0"/>
        <v>0</v>
      </c>
      <c r="G22" s="173"/>
      <c r="H22" s="172"/>
      <c r="I22" s="166"/>
    </row>
    <row r="23" spans="1:9" s="167" customFormat="1" ht="31.5" customHeight="1" x14ac:dyDescent="0.2">
      <c r="A23" s="168" t="s">
        <v>451</v>
      </c>
      <c r="B23" s="174" t="s">
        <v>343</v>
      </c>
      <c r="C23" s="170" t="s">
        <v>900</v>
      </c>
      <c r="D23" s="171"/>
      <c r="E23" s="162"/>
      <c r="F23" s="172">
        <f t="shared" si="0"/>
        <v>0</v>
      </c>
      <c r="G23" s="173"/>
      <c r="H23" s="172"/>
      <c r="I23" s="166"/>
    </row>
    <row r="24" spans="1:9" s="167" customFormat="1" ht="31.5" customHeight="1" x14ac:dyDescent="0.2">
      <c r="A24" s="168" t="s">
        <v>446</v>
      </c>
      <c r="B24" s="174" t="s">
        <v>341</v>
      </c>
      <c r="C24" s="170" t="s">
        <v>900</v>
      </c>
      <c r="D24" s="171"/>
      <c r="E24" s="162"/>
      <c r="F24" s="172">
        <f t="shared" si="0"/>
        <v>0</v>
      </c>
      <c r="G24" s="173"/>
      <c r="H24" s="172"/>
      <c r="I24" s="166"/>
    </row>
    <row r="25" spans="1:9" s="167" customFormat="1" ht="15.75" customHeight="1" thickBot="1" x14ac:dyDescent="0.25">
      <c r="A25" s="168" t="s">
        <v>444</v>
      </c>
      <c r="B25" s="169" t="s">
        <v>340</v>
      </c>
      <c r="C25" s="170" t="s">
        <v>900</v>
      </c>
      <c r="D25" s="171"/>
      <c r="E25" s="162"/>
      <c r="F25" s="172">
        <f t="shared" si="0"/>
        <v>0</v>
      </c>
      <c r="G25" s="173"/>
      <c r="H25" s="172"/>
      <c r="I25" s="166"/>
    </row>
    <row r="26" spans="1:9" s="167" customFormat="1" ht="12" x14ac:dyDescent="0.2">
      <c r="A26" s="168" t="s">
        <v>406</v>
      </c>
      <c r="B26" s="169" t="s">
        <v>339</v>
      </c>
      <c r="C26" s="170" t="s">
        <v>900</v>
      </c>
      <c r="D26" s="171">
        <v>110.22199999999999</v>
      </c>
      <c r="E26" s="162">
        <v>126.102</v>
      </c>
      <c r="F26" s="172">
        <f>E26-D26</f>
        <v>15.88000000000001</v>
      </c>
      <c r="G26" s="173">
        <f t="shared" ref="G26:G89" si="1">IFERROR(F26/D26,0)</f>
        <v>0.14407287111465961</v>
      </c>
      <c r="H26" s="165"/>
      <c r="I26" s="166"/>
    </row>
    <row r="27" spans="1:9" s="167" customFormat="1" ht="15.75" customHeight="1" x14ac:dyDescent="0.2">
      <c r="A27" s="168" t="s">
        <v>405</v>
      </c>
      <c r="B27" s="169" t="s">
        <v>338</v>
      </c>
      <c r="C27" s="170" t="s">
        <v>900</v>
      </c>
      <c r="D27" s="171"/>
      <c r="E27" s="162"/>
      <c r="F27" s="172">
        <f t="shared" ref="F27:F90" si="2">E27-D27</f>
        <v>0</v>
      </c>
      <c r="G27" s="173">
        <f t="shared" si="1"/>
        <v>0</v>
      </c>
      <c r="H27" s="172"/>
      <c r="I27" s="166"/>
    </row>
    <row r="28" spans="1:9" s="167" customFormat="1" ht="12" x14ac:dyDescent="0.2">
      <c r="A28" s="168" t="s">
        <v>807</v>
      </c>
      <c r="B28" s="169" t="s">
        <v>336</v>
      </c>
      <c r="C28" s="170" t="s">
        <v>900</v>
      </c>
      <c r="D28" s="171">
        <v>1.1000000000000001</v>
      </c>
      <c r="E28" s="162">
        <v>1.264</v>
      </c>
      <c r="F28" s="172">
        <f t="shared" si="2"/>
        <v>0.16399999999999992</v>
      </c>
      <c r="G28" s="173">
        <f t="shared" si="1"/>
        <v>0.149090909090909</v>
      </c>
      <c r="H28" s="172"/>
      <c r="I28" s="166"/>
    </row>
    <row r="29" spans="1:9" s="167" customFormat="1" ht="12" x14ac:dyDescent="0.2">
      <c r="A29" s="168" t="s">
        <v>806</v>
      </c>
      <c r="B29" s="169" t="s">
        <v>334</v>
      </c>
      <c r="C29" s="170" t="s">
        <v>900</v>
      </c>
      <c r="D29" s="171"/>
      <c r="E29" s="162"/>
      <c r="F29" s="172">
        <f t="shared" si="2"/>
        <v>0</v>
      </c>
      <c r="G29" s="173">
        <f t="shared" si="1"/>
        <v>0</v>
      </c>
      <c r="H29" s="172"/>
      <c r="I29" s="166"/>
    </row>
    <row r="30" spans="1:9" s="167" customFormat="1" ht="15.75" customHeight="1" x14ac:dyDescent="0.2">
      <c r="A30" s="168" t="s">
        <v>805</v>
      </c>
      <c r="B30" s="169" t="s">
        <v>332</v>
      </c>
      <c r="C30" s="170" t="s">
        <v>900</v>
      </c>
      <c r="D30" s="171"/>
      <c r="E30" s="162"/>
      <c r="F30" s="172">
        <f t="shared" si="2"/>
        <v>0</v>
      </c>
      <c r="G30" s="173">
        <f t="shared" si="1"/>
        <v>0</v>
      </c>
      <c r="H30" s="172"/>
      <c r="I30" s="166"/>
    </row>
    <row r="31" spans="1:9" s="167" customFormat="1" ht="31.5" customHeight="1" x14ac:dyDescent="0.2">
      <c r="A31" s="168" t="s">
        <v>804</v>
      </c>
      <c r="B31" s="174" t="s">
        <v>330</v>
      </c>
      <c r="C31" s="170" t="s">
        <v>900</v>
      </c>
      <c r="D31" s="171"/>
      <c r="E31" s="162"/>
      <c r="F31" s="172">
        <f t="shared" si="2"/>
        <v>0</v>
      </c>
      <c r="G31" s="173">
        <f t="shared" si="1"/>
        <v>0</v>
      </c>
      <c r="H31" s="172"/>
      <c r="I31" s="166"/>
    </row>
    <row r="32" spans="1:9" s="167" customFormat="1" ht="15.75" customHeight="1" x14ac:dyDescent="0.2">
      <c r="A32" s="168" t="s">
        <v>803</v>
      </c>
      <c r="B32" s="175" t="s">
        <v>902</v>
      </c>
      <c r="C32" s="170" t="s">
        <v>900</v>
      </c>
      <c r="D32" s="171"/>
      <c r="E32" s="162"/>
      <c r="F32" s="172">
        <f t="shared" si="2"/>
        <v>0</v>
      </c>
      <c r="G32" s="173">
        <f t="shared" si="1"/>
        <v>0</v>
      </c>
      <c r="H32" s="172"/>
      <c r="I32" s="166"/>
    </row>
    <row r="33" spans="1:9" s="167" customFormat="1" ht="15.75" customHeight="1" x14ac:dyDescent="0.2">
      <c r="A33" s="168" t="s">
        <v>802</v>
      </c>
      <c r="B33" s="175" t="s">
        <v>326</v>
      </c>
      <c r="C33" s="170" t="s">
        <v>900</v>
      </c>
      <c r="D33" s="171"/>
      <c r="E33" s="162"/>
      <c r="F33" s="172">
        <f t="shared" si="2"/>
        <v>0</v>
      </c>
      <c r="G33" s="173">
        <f t="shared" si="1"/>
        <v>0</v>
      </c>
      <c r="H33" s="172"/>
      <c r="I33" s="166"/>
    </row>
    <row r="34" spans="1:9" s="167" customFormat="1" ht="12" x14ac:dyDescent="0.2">
      <c r="A34" s="168" t="s">
        <v>801</v>
      </c>
      <c r="B34" s="169" t="s">
        <v>318</v>
      </c>
      <c r="C34" s="170" t="s">
        <v>900</v>
      </c>
      <c r="D34" s="171"/>
      <c r="E34" s="162"/>
      <c r="F34" s="172">
        <f t="shared" si="2"/>
        <v>0</v>
      </c>
      <c r="G34" s="173">
        <f t="shared" si="1"/>
        <v>0</v>
      </c>
      <c r="H34" s="172"/>
      <c r="I34" s="166"/>
    </row>
    <row r="35" spans="1:9" s="167" customFormat="1" ht="24" x14ac:dyDescent="0.2">
      <c r="A35" s="168" t="s">
        <v>399</v>
      </c>
      <c r="B35" s="176" t="s">
        <v>800</v>
      </c>
      <c r="C35" s="170" t="s">
        <v>900</v>
      </c>
      <c r="D35" s="162">
        <f>D41+D43+D44+D49</f>
        <v>114.015</v>
      </c>
      <c r="E35" s="162">
        <f>E41+E43+E44+E49</f>
        <v>111.05200000000001</v>
      </c>
      <c r="F35" s="172">
        <f t="shared" si="2"/>
        <v>-2.9629999999999939</v>
      </c>
      <c r="G35" s="173">
        <f t="shared" si="1"/>
        <v>-2.5987808621672534E-2</v>
      </c>
      <c r="H35" s="172"/>
      <c r="I35" s="166"/>
    </row>
    <row r="36" spans="1:9" s="167" customFormat="1" ht="15.75" customHeight="1" x14ac:dyDescent="0.2">
      <c r="A36" s="168" t="s">
        <v>397</v>
      </c>
      <c r="B36" s="169" t="s">
        <v>901</v>
      </c>
      <c r="C36" s="170" t="s">
        <v>900</v>
      </c>
      <c r="D36" s="162"/>
      <c r="E36" s="162"/>
      <c r="F36" s="172">
        <f t="shared" si="2"/>
        <v>0</v>
      </c>
      <c r="G36" s="173">
        <f t="shared" si="1"/>
        <v>0</v>
      </c>
      <c r="H36" s="172"/>
      <c r="I36" s="166"/>
    </row>
    <row r="37" spans="1:9" s="167" customFormat="1" ht="31.5" customHeight="1" x14ac:dyDescent="0.2">
      <c r="A37" s="168" t="s">
        <v>793</v>
      </c>
      <c r="B37" s="177" t="s">
        <v>345</v>
      </c>
      <c r="C37" s="170" t="s">
        <v>900</v>
      </c>
      <c r="D37" s="162"/>
      <c r="E37" s="162"/>
      <c r="F37" s="172">
        <f t="shared" si="2"/>
        <v>0</v>
      </c>
      <c r="G37" s="173">
        <f t="shared" si="1"/>
        <v>0</v>
      </c>
      <c r="H37" s="172"/>
      <c r="I37" s="166"/>
    </row>
    <row r="38" spans="1:9" s="167" customFormat="1" ht="31.5" customHeight="1" x14ac:dyDescent="0.2">
      <c r="A38" s="168" t="s">
        <v>791</v>
      </c>
      <c r="B38" s="177" t="s">
        <v>343</v>
      </c>
      <c r="C38" s="170" t="s">
        <v>900</v>
      </c>
      <c r="D38" s="162"/>
      <c r="E38" s="162"/>
      <c r="F38" s="172">
        <f t="shared" si="2"/>
        <v>0</v>
      </c>
      <c r="G38" s="173">
        <f t="shared" si="1"/>
        <v>0</v>
      </c>
      <c r="H38" s="172"/>
      <c r="I38" s="166"/>
    </row>
    <row r="39" spans="1:9" s="167" customFormat="1" ht="31.5" customHeight="1" x14ac:dyDescent="0.2">
      <c r="A39" s="168" t="s">
        <v>781</v>
      </c>
      <c r="B39" s="177" t="s">
        <v>341</v>
      </c>
      <c r="C39" s="170" t="s">
        <v>900</v>
      </c>
      <c r="D39" s="162"/>
      <c r="E39" s="162"/>
      <c r="F39" s="172">
        <f t="shared" si="2"/>
        <v>0</v>
      </c>
      <c r="G39" s="173">
        <f t="shared" si="1"/>
        <v>0</v>
      </c>
      <c r="H39" s="172"/>
      <c r="I39" s="166"/>
    </row>
    <row r="40" spans="1:9" s="167" customFormat="1" ht="15.75" customHeight="1" x14ac:dyDescent="0.2">
      <c r="A40" s="168" t="s">
        <v>395</v>
      </c>
      <c r="B40" s="169" t="s">
        <v>340</v>
      </c>
      <c r="C40" s="170" t="s">
        <v>900</v>
      </c>
      <c r="D40" s="162"/>
      <c r="E40" s="162"/>
      <c r="F40" s="172">
        <f t="shared" si="2"/>
        <v>0</v>
      </c>
      <c r="G40" s="173">
        <f t="shared" si="1"/>
        <v>0</v>
      </c>
      <c r="H40" s="172"/>
      <c r="I40" s="166"/>
    </row>
    <row r="41" spans="1:9" s="167" customFormat="1" ht="12" x14ac:dyDescent="0.2">
      <c r="A41" s="168" t="s">
        <v>393</v>
      </c>
      <c r="B41" s="169" t="s">
        <v>339</v>
      </c>
      <c r="C41" s="170" t="s">
        <v>900</v>
      </c>
      <c r="D41" s="162">
        <v>111.41500000000001</v>
      </c>
      <c r="E41" s="162">
        <v>108.435</v>
      </c>
      <c r="F41" s="172">
        <f t="shared" si="2"/>
        <v>-2.980000000000004</v>
      </c>
      <c r="G41" s="173">
        <f t="shared" si="1"/>
        <v>-2.6746847372436419E-2</v>
      </c>
      <c r="H41" s="172"/>
      <c r="I41" s="166"/>
    </row>
    <row r="42" spans="1:9" s="167" customFormat="1" ht="15.75" customHeight="1" x14ac:dyDescent="0.2">
      <c r="A42" s="168" t="s">
        <v>391</v>
      </c>
      <c r="B42" s="169" t="s">
        <v>338</v>
      </c>
      <c r="C42" s="170" t="s">
        <v>900</v>
      </c>
      <c r="D42" s="162"/>
      <c r="E42" s="162"/>
      <c r="F42" s="172">
        <f t="shared" si="2"/>
        <v>0</v>
      </c>
      <c r="G42" s="173">
        <f t="shared" si="1"/>
        <v>0</v>
      </c>
      <c r="H42" s="172"/>
      <c r="I42" s="166"/>
    </row>
    <row r="43" spans="1:9" s="167" customFormat="1" ht="12" x14ac:dyDescent="0.2">
      <c r="A43" s="168" t="s">
        <v>389</v>
      </c>
      <c r="B43" s="169" t="s">
        <v>336</v>
      </c>
      <c r="C43" s="170" t="s">
        <v>900</v>
      </c>
      <c r="D43" s="162">
        <v>2.6</v>
      </c>
      <c r="E43" s="162">
        <v>2.617</v>
      </c>
      <c r="F43" s="172">
        <f t="shared" si="2"/>
        <v>1.6999999999999904E-2</v>
      </c>
      <c r="G43" s="173">
        <f t="shared" si="1"/>
        <v>6.5384615384615017E-3</v>
      </c>
      <c r="H43" s="172"/>
      <c r="I43" s="166"/>
    </row>
    <row r="44" spans="1:9" s="167" customFormat="1" ht="12" x14ac:dyDescent="0.2">
      <c r="A44" s="168" t="s">
        <v>382</v>
      </c>
      <c r="B44" s="169" t="s">
        <v>334</v>
      </c>
      <c r="C44" s="170" t="s">
        <v>900</v>
      </c>
      <c r="D44" s="162"/>
      <c r="E44" s="162"/>
      <c r="F44" s="172">
        <f t="shared" si="2"/>
        <v>0</v>
      </c>
      <c r="G44" s="173">
        <f t="shared" si="1"/>
        <v>0</v>
      </c>
      <c r="H44" s="172"/>
      <c r="I44" s="166"/>
    </row>
    <row r="45" spans="1:9" s="167" customFormat="1" ht="15.75" customHeight="1" x14ac:dyDescent="0.2">
      <c r="A45" s="168" t="s">
        <v>380</v>
      </c>
      <c r="B45" s="169" t="s">
        <v>332</v>
      </c>
      <c r="C45" s="170" t="s">
        <v>900</v>
      </c>
      <c r="D45" s="162"/>
      <c r="E45" s="162"/>
      <c r="F45" s="172">
        <f t="shared" si="2"/>
        <v>0</v>
      </c>
      <c r="G45" s="173">
        <f t="shared" si="1"/>
        <v>0</v>
      </c>
      <c r="H45" s="172"/>
      <c r="I45" s="166"/>
    </row>
    <row r="46" spans="1:9" s="167" customFormat="1" ht="31.5" customHeight="1" x14ac:dyDescent="0.2">
      <c r="A46" s="168" t="s">
        <v>799</v>
      </c>
      <c r="B46" s="174" t="s">
        <v>330</v>
      </c>
      <c r="C46" s="170" t="s">
        <v>900</v>
      </c>
      <c r="D46" s="162"/>
      <c r="E46" s="162"/>
      <c r="F46" s="172">
        <f t="shared" si="2"/>
        <v>0</v>
      </c>
      <c r="G46" s="173">
        <f t="shared" si="1"/>
        <v>0</v>
      </c>
      <c r="H46" s="172"/>
      <c r="I46" s="166"/>
    </row>
    <row r="47" spans="1:9" s="167" customFormat="1" ht="15.75" customHeight="1" x14ac:dyDescent="0.2">
      <c r="A47" s="168" t="s">
        <v>798</v>
      </c>
      <c r="B47" s="177" t="s">
        <v>902</v>
      </c>
      <c r="C47" s="170" t="s">
        <v>900</v>
      </c>
      <c r="D47" s="162"/>
      <c r="E47" s="162"/>
      <c r="F47" s="172">
        <f t="shared" si="2"/>
        <v>0</v>
      </c>
      <c r="G47" s="173">
        <f t="shared" si="1"/>
        <v>0</v>
      </c>
      <c r="H47" s="172"/>
      <c r="I47" s="166"/>
    </row>
    <row r="48" spans="1:9" s="167" customFormat="1" ht="15.75" customHeight="1" x14ac:dyDescent="0.2">
      <c r="A48" s="168" t="s">
        <v>797</v>
      </c>
      <c r="B48" s="177" t="s">
        <v>326</v>
      </c>
      <c r="C48" s="170" t="s">
        <v>900</v>
      </c>
      <c r="D48" s="162"/>
      <c r="E48" s="162"/>
      <c r="F48" s="172">
        <f t="shared" si="2"/>
        <v>0</v>
      </c>
      <c r="G48" s="173">
        <f t="shared" si="1"/>
        <v>0</v>
      </c>
      <c r="H48" s="172"/>
      <c r="I48" s="166"/>
    </row>
    <row r="49" spans="1:9" s="167" customFormat="1" ht="12" x14ac:dyDescent="0.2">
      <c r="A49" s="168" t="s">
        <v>796</v>
      </c>
      <c r="B49" s="169" t="s">
        <v>318</v>
      </c>
      <c r="C49" s="170" t="s">
        <v>900</v>
      </c>
      <c r="D49" s="162"/>
      <c r="E49" s="162"/>
      <c r="F49" s="172">
        <f t="shared" si="2"/>
        <v>0</v>
      </c>
      <c r="G49" s="173">
        <f t="shared" si="1"/>
        <v>0</v>
      </c>
      <c r="H49" s="172"/>
      <c r="I49" s="178"/>
    </row>
    <row r="50" spans="1:9" s="167" customFormat="1" ht="12" x14ac:dyDescent="0.2">
      <c r="A50" s="168" t="s">
        <v>795</v>
      </c>
      <c r="B50" s="179" t="s">
        <v>794</v>
      </c>
      <c r="C50" s="170" t="s">
        <v>900</v>
      </c>
      <c r="D50" s="162">
        <f>D51+D52+D57</f>
        <v>20.616</v>
      </c>
      <c r="E50" s="162">
        <f>E51+E52+E57</f>
        <v>22.812000000000001</v>
      </c>
      <c r="F50" s="172">
        <f t="shared" si="2"/>
        <v>2.1960000000000015</v>
      </c>
      <c r="G50" s="173">
        <f t="shared" si="1"/>
        <v>0.10651920838183943</v>
      </c>
      <c r="H50" s="172"/>
      <c r="I50" s="320"/>
    </row>
    <row r="51" spans="1:9" s="167" customFormat="1" ht="12" x14ac:dyDescent="0.2">
      <c r="A51" s="168" t="s">
        <v>793</v>
      </c>
      <c r="B51" s="177" t="s">
        <v>792</v>
      </c>
      <c r="C51" s="170" t="s">
        <v>900</v>
      </c>
      <c r="D51" s="162">
        <v>1.177</v>
      </c>
      <c r="E51" s="162">
        <v>1.0209999999999999</v>
      </c>
      <c r="F51" s="172">
        <f t="shared" si="2"/>
        <v>-0.15600000000000014</v>
      </c>
      <c r="G51" s="173">
        <f t="shared" si="1"/>
        <v>-0.13254035683942236</v>
      </c>
      <c r="H51" s="172"/>
      <c r="I51" s="166"/>
    </row>
    <row r="52" spans="1:9" s="167" customFormat="1" ht="12" x14ac:dyDescent="0.2">
      <c r="A52" s="168" t="s">
        <v>791</v>
      </c>
      <c r="B52" s="175" t="s">
        <v>790</v>
      </c>
      <c r="C52" s="170" t="s">
        <v>900</v>
      </c>
      <c r="D52" s="162">
        <f>D53+D56</f>
        <v>17.260999999999999</v>
      </c>
      <c r="E52" s="162">
        <f>E53+E56</f>
        <v>20.042000000000002</v>
      </c>
      <c r="F52" s="172">
        <f t="shared" si="2"/>
        <v>2.7810000000000024</v>
      </c>
      <c r="G52" s="173">
        <f t="shared" si="1"/>
        <v>0.1611146515265629</v>
      </c>
      <c r="H52" s="172"/>
      <c r="I52" s="166"/>
    </row>
    <row r="53" spans="1:9" s="167" customFormat="1" ht="12" x14ac:dyDescent="0.2">
      <c r="A53" s="168" t="s">
        <v>789</v>
      </c>
      <c r="B53" s="180" t="s">
        <v>788</v>
      </c>
      <c r="C53" s="170" t="s">
        <v>900</v>
      </c>
      <c r="D53" s="162">
        <f>D54+D55</f>
        <v>17.260999999999999</v>
      </c>
      <c r="E53" s="162">
        <f>E54+E55</f>
        <v>20.042000000000002</v>
      </c>
      <c r="F53" s="172">
        <f t="shared" si="2"/>
        <v>2.7810000000000024</v>
      </c>
      <c r="G53" s="173">
        <f t="shared" si="1"/>
        <v>0.1611146515265629</v>
      </c>
      <c r="H53" s="172"/>
      <c r="I53" s="166"/>
    </row>
    <row r="54" spans="1:9" s="167" customFormat="1" ht="72" x14ac:dyDescent="0.2">
      <c r="A54" s="168" t="s">
        <v>787</v>
      </c>
      <c r="B54" s="181" t="s">
        <v>786</v>
      </c>
      <c r="C54" s="170" t="s">
        <v>900</v>
      </c>
      <c r="D54" s="162">
        <v>17.260999999999999</v>
      </c>
      <c r="E54" s="162">
        <v>20.042000000000002</v>
      </c>
      <c r="F54" s="172">
        <f t="shared" si="2"/>
        <v>2.7810000000000024</v>
      </c>
      <c r="G54" s="173">
        <f t="shared" si="1"/>
        <v>0.1611146515265629</v>
      </c>
      <c r="H54" s="182" t="s">
        <v>945</v>
      </c>
      <c r="I54" s="166"/>
    </row>
    <row r="55" spans="1:9" s="167" customFormat="1" ht="12" x14ac:dyDescent="0.2">
      <c r="A55" s="168" t="s">
        <v>785</v>
      </c>
      <c r="B55" s="181" t="s">
        <v>784</v>
      </c>
      <c r="C55" s="170" t="s">
        <v>900</v>
      </c>
      <c r="D55" s="162"/>
      <c r="E55" s="162"/>
      <c r="F55" s="172">
        <f t="shared" si="2"/>
        <v>0</v>
      </c>
      <c r="G55" s="173">
        <f t="shared" si="1"/>
        <v>0</v>
      </c>
      <c r="H55" s="172"/>
      <c r="I55" s="166"/>
    </row>
    <row r="56" spans="1:9" s="167" customFormat="1" ht="15.75" customHeight="1" x14ac:dyDescent="0.2">
      <c r="A56" s="168" t="s">
        <v>783</v>
      </c>
      <c r="B56" s="180" t="s">
        <v>782</v>
      </c>
      <c r="C56" s="170" t="s">
        <v>900</v>
      </c>
      <c r="D56" s="162"/>
      <c r="E56" s="162"/>
      <c r="F56" s="172">
        <f t="shared" si="2"/>
        <v>0</v>
      </c>
      <c r="G56" s="173">
        <f t="shared" si="1"/>
        <v>0</v>
      </c>
      <c r="H56" s="172"/>
      <c r="I56" s="166"/>
    </row>
    <row r="57" spans="1:9" s="167" customFormat="1" ht="12" x14ac:dyDescent="0.2">
      <c r="A57" s="168" t="s">
        <v>781</v>
      </c>
      <c r="B57" s="175" t="s">
        <v>780</v>
      </c>
      <c r="C57" s="170" t="s">
        <v>900</v>
      </c>
      <c r="D57" s="162">
        <v>2.1779999999999999</v>
      </c>
      <c r="E57" s="162">
        <v>1.7490000000000001</v>
      </c>
      <c r="F57" s="172">
        <f t="shared" si="2"/>
        <v>-0.42899999999999983</v>
      </c>
      <c r="G57" s="173">
        <f t="shared" si="1"/>
        <v>-0.19696969696969691</v>
      </c>
      <c r="H57" s="172"/>
      <c r="I57" s="166"/>
    </row>
    <row r="58" spans="1:9" s="167" customFormat="1" ht="12" x14ac:dyDescent="0.2">
      <c r="A58" s="168" t="s">
        <v>779</v>
      </c>
      <c r="B58" s="175" t="s">
        <v>778</v>
      </c>
      <c r="C58" s="170" t="s">
        <v>900</v>
      </c>
      <c r="D58" s="162">
        <f>ROUND(D50-D51-D52-D57,3)</f>
        <v>0</v>
      </c>
      <c r="E58" s="162">
        <f>ROUND(E50-E51-E52-E57,3)</f>
        <v>0</v>
      </c>
      <c r="F58" s="172">
        <f t="shared" si="2"/>
        <v>0</v>
      </c>
      <c r="G58" s="173">
        <f t="shared" si="1"/>
        <v>0</v>
      </c>
      <c r="H58" s="172"/>
      <c r="I58" s="166"/>
    </row>
    <row r="59" spans="1:9" s="167" customFormat="1" ht="12" x14ac:dyDescent="0.2">
      <c r="A59" s="168" t="s">
        <v>777</v>
      </c>
      <c r="B59" s="179" t="s">
        <v>776</v>
      </c>
      <c r="C59" s="170" t="s">
        <v>900</v>
      </c>
      <c r="D59" s="162">
        <f>SUM(D60:D64)</f>
        <v>63.128999999999998</v>
      </c>
      <c r="E59" s="162">
        <f>SUM(E60:E64)</f>
        <v>54.886000000000003</v>
      </c>
      <c r="F59" s="172">
        <f t="shared" si="2"/>
        <v>-8.242999999999995</v>
      </c>
      <c r="G59" s="173">
        <f t="shared" si="1"/>
        <v>-0.13057390422785084</v>
      </c>
      <c r="H59" s="172"/>
      <c r="I59" s="166"/>
    </row>
    <row r="60" spans="1:9" s="167" customFormat="1" ht="24" x14ac:dyDescent="0.2">
      <c r="A60" s="168" t="s">
        <v>775</v>
      </c>
      <c r="B60" s="177" t="s">
        <v>774</v>
      </c>
      <c r="C60" s="170" t="s">
        <v>900</v>
      </c>
      <c r="D60" s="162">
        <v>2.2349999999999999</v>
      </c>
      <c r="E60" s="162">
        <v>3.5760000000000001</v>
      </c>
      <c r="F60" s="172">
        <f t="shared" si="2"/>
        <v>1.3410000000000002</v>
      </c>
      <c r="G60" s="173">
        <f t="shared" si="1"/>
        <v>0.60000000000000009</v>
      </c>
      <c r="H60" s="172"/>
      <c r="I60" s="166"/>
    </row>
    <row r="61" spans="1:9" s="167" customFormat="1" ht="24" x14ac:dyDescent="0.2">
      <c r="A61" s="168" t="s">
        <v>773</v>
      </c>
      <c r="B61" s="177" t="s">
        <v>772</v>
      </c>
      <c r="C61" s="170" t="s">
        <v>900</v>
      </c>
      <c r="D61" s="162">
        <v>34.155999999999999</v>
      </c>
      <c r="E61" s="162">
        <v>29.765000000000001</v>
      </c>
      <c r="F61" s="172">
        <f t="shared" si="2"/>
        <v>-4.3909999999999982</v>
      </c>
      <c r="G61" s="173">
        <f t="shared" si="1"/>
        <v>-0.1285572081039934</v>
      </c>
      <c r="H61" s="172"/>
      <c r="I61" s="166"/>
    </row>
    <row r="62" spans="1:9" s="167" customFormat="1" ht="12" x14ac:dyDescent="0.2">
      <c r="A62" s="168" t="s">
        <v>771</v>
      </c>
      <c r="B62" s="175" t="s">
        <v>770</v>
      </c>
      <c r="C62" s="170" t="s">
        <v>900</v>
      </c>
      <c r="D62" s="162"/>
      <c r="E62" s="162"/>
      <c r="F62" s="172">
        <f t="shared" si="2"/>
        <v>0</v>
      </c>
      <c r="G62" s="173">
        <f t="shared" si="1"/>
        <v>0</v>
      </c>
      <c r="H62" s="172"/>
      <c r="I62" s="166"/>
    </row>
    <row r="63" spans="1:9" s="167" customFormat="1" ht="12" x14ac:dyDescent="0.2">
      <c r="A63" s="168" t="s">
        <v>769</v>
      </c>
      <c r="B63" s="175" t="s">
        <v>903</v>
      </c>
      <c r="C63" s="170" t="s">
        <v>900</v>
      </c>
      <c r="D63" s="162"/>
      <c r="E63" s="162"/>
      <c r="F63" s="172">
        <f t="shared" si="2"/>
        <v>0</v>
      </c>
      <c r="G63" s="173">
        <f t="shared" si="1"/>
        <v>0</v>
      </c>
      <c r="H63" s="172"/>
      <c r="I63" s="166"/>
    </row>
    <row r="64" spans="1:9" s="167" customFormat="1" ht="12" x14ac:dyDescent="0.2">
      <c r="A64" s="168" t="s">
        <v>768</v>
      </c>
      <c r="B64" s="175" t="s">
        <v>767</v>
      </c>
      <c r="C64" s="170" t="s">
        <v>900</v>
      </c>
      <c r="D64" s="162">
        <v>26.738</v>
      </c>
      <c r="E64" s="162">
        <v>21.545000000000002</v>
      </c>
      <c r="F64" s="172">
        <f t="shared" si="2"/>
        <v>-5.1929999999999978</v>
      </c>
      <c r="G64" s="173">
        <f t="shared" si="1"/>
        <v>-0.1942179669384396</v>
      </c>
      <c r="H64" s="172"/>
      <c r="I64" s="166"/>
    </row>
    <row r="65" spans="1:9" s="167" customFormat="1" ht="12" x14ac:dyDescent="0.2">
      <c r="A65" s="168" t="s">
        <v>766</v>
      </c>
      <c r="B65" s="179" t="s">
        <v>765</v>
      </c>
      <c r="C65" s="170" t="s">
        <v>900</v>
      </c>
      <c r="D65" s="162">
        <v>24.984999999999999</v>
      </c>
      <c r="E65" s="162">
        <v>24.381</v>
      </c>
      <c r="F65" s="172">
        <f t="shared" si="2"/>
        <v>-0.6039999999999992</v>
      </c>
      <c r="G65" s="173">
        <f t="shared" si="1"/>
        <v>-2.4174504702821661E-2</v>
      </c>
      <c r="H65" s="172"/>
      <c r="I65" s="166"/>
    </row>
    <row r="66" spans="1:9" s="167" customFormat="1" ht="12" x14ac:dyDescent="0.2">
      <c r="A66" s="168" t="s">
        <v>764</v>
      </c>
      <c r="B66" s="179" t="s">
        <v>763</v>
      </c>
      <c r="C66" s="170" t="s">
        <v>900</v>
      </c>
      <c r="D66" s="162">
        <v>4.1820000000000004</v>
      </c>
      <c r="E66" s="162">
        <v>7.6760000000000002</v>
      </c>
      <c r="F66" s="172">
        <f t="shared" si="2"/>
        <v>3.4939999999999998</v>
      </c>
      <c r="G66" s="173">
        <f t="shared" si="1"/>
        <v>0.83548541367766604</v>
      </c>
      <c r="H66" s="172"/>
      <c r="I66" s="166"/>
    </row>
    <row r="67" spans="1:9" s="167" customFormat="1" ht="12" x14ac:dyDescent="0.2">
      <c r="A67" s="168" t="s">
        <v>762</v>
      </c>
      <c r="B67" s="179" t="s">
        <v>761</v>
      </c>
      <c r="C67" s="170" t="s">
        <v>900</v>
      </c>
      <c r="D67" s="162">
        <v>1.103</v>
      </c>
      <c r="E67" s="162">
        <v>1.2969999999999999</v>
      </c>
      <c r="F67" s="172">
        <f t="shared" si="2"/>
        <v>0.19399999999999995</v>
      </c>
      <c r="G67" s="173">
        <f t="shared" si="1"/>
        <v>0.17588395285584765</v>
      </c>
      <c r="H67" s="172"/>
      <c r="I67" s="166"/>
    </row>
    <row r="68" spans="1:9" s="167" customFormat="1" ht="12" x14ac:dyDescent="0.2">
      <c r="A68" s="168" t="s">
        <v>387</v>
      </c>
      <c r="B68" s="175" t="s">
        <v>760</v>
      </c>
      <c r="C68" s="170" t="s">
        <v>900</v>
      </c>
      <c r="D68" s="162">
        <v>1.0840000000000001</v>
      </c>
      <c r="E68" s="162">
        <v>1.2609999999999999</v>
      </c>
      <c r="F68" s="172">
        <f t="shared" si="2"/>
        <v>0.17699999999999982</v>
      </c>
      <c r="G68" s="173">
        <f t="shared" si="1"/>
        <v>0.16328413284132823</v>
      </c>
      <c r="H68" s="172"/>
      <c r="I68" s="166"/>
    </row>
    <row r="69" spans="1:9" s="167" customFormat="1" ht="12" x14ac:dyDescent="0.2">
      <c r="A69" s="168" t="s">
        <v>385</v>
      </c>
      <c r="B69" s="175" t="s">
        <v>759</v>
      </c>
      <c r="C69" s="170" t="s">
        <v>900</v>
      </c>
      <c r="D69" s="162">
        <v>1.9E-2</v>
      </c>
      <c r="E69" s="162">
        <v>3.5999999999999997E-2</v>
      </c>
      <c r="F69" s="172">
        <f t="shared" si="2"/>
        <v>1.6999999999999998E-2</v>
      </c>
      <c r="G69" s="173">
        <f t="shared" si="1"/>
        <v>0.89473684210526305</v>
      </c>
      <c r="H69" s="172"/>
      <c r="I69" s="166"/>
    </row>
    <row r="70" spans="1:9" s="167" customFormat="1" ht="12" x14ac:dyDescent="0.2">
      <c r="A70" s="168" t="s">
        <v>758</v>
      </c>
      <c r="B70" s="179" t="s">
        <v>723</v>
      </c>
      <c r="C70" s="170" t="s">
        <v>900</v>
      </c>
      <c r="D70" s="162">
        <f>SUM(D71:D73)</f>
        <v>0</v>
      </c>
      <c r="E70" s="162"/>
      <c r="F70" s="172">
        <f t="shared" si="2"/>
        <v>0</v>
      </c>
      <c r="G70" s="173">
        <f t="shared" si="1"/>
        <v>0</v>
      </c>
      <c r="H70" s="172"/>
      <c r="I70" s="166"/>
    </row>
    <row r="71" spans="1:9" s="167" customFormat="1" ht="12" x14ac:dyDescent="0.2">
      <c r="A71" s="168" t="s">
        <v>757</v>
      </c>
      <c r="B71" s="175" t="s">
        <v>756</v>
      </c>
      <c r="C71" s="170" t="s">
        <v>900</v>
      </c>
      <c r="D71" s="162">
        <v>0</v>
      </c>
      <c r="E71" s="162"/>
      <c r="F71" s="172">
        <f t="shared" si="2"/>
        <v>0</v>
      </c>
      <c r="G71" s="173">
        <f t="shared" si="1"/>
        <v>0</v>
      </c>
      <c r="H71" s="172"/>
      <c r="I71" s="166"/>
    </row>
    <row r="72" spans="1:9" s="167" customFormat="1" ht="15.75" customHeight="1" x14ac:dyDescent="0.2">
      <c r="A72" s="168" t="s">
        <v>755</v>
      </c>
      <c r="B72" s="175" t="s">
        <v>754</v>
      </c>
      <c r="C72" s="170" t="s">
        <v>900</v>
      </c>
      <c r="D72" s="162"/>
      <c r="E72" s="162"/>
      <c r="F72" s="172">
        <f t="shared" si="2"/>
        <v>0</v>
      </c>
      <c r="G72" s="173">
        <f t="shared" si="1"/>
        <v>0</v>
      </c>
      <c r="H72" s="172"/>
      <c r="I72" s="166"/>
    </row>
    <row r="73" spans="1:9" s="167" customFormat="1" ht="12.75" thickBot="1" x14ac:dyDescent="0.25">
      <c r="A73" s="183" t="s">
        <v>753</v>
      </c>
      <c r="B73" s="184" t="s">
        <v>752</v>
      </c>
      <c r="C73" s="185" t="s">
        <v>900</v>
      </c>
      <c r="D73" s="186"/>
      <c r="E73" s="186"/>
      <c r="F73" s="187">
        <f t="shared" si="2"/>
        <v>0</v>
      </c>
      <c r="G73" s="188">
        <f t="shared" si="1"/>
        <v>0</v>
      </c>
      <c r="H73" s="187"/>
      <c r="I73" s="166"/>
    </row>
    <row r="74" spans="1:9" s="167" customFormat="1" ht="12" x14ac:dyDescent="0.2">
      <c r="A74" s="158" t="s">
        <v>751</v>
      </c>
      <c r="B74" s="189" t="s">
        <v>247</v>
      </c>
      <c r="C74" s="160" t="s">
        <v>900</v>
      </c>
      <c r="D74" s="190"/>
      <c r="E74" s="190"/>
      <c r="F74" s="163"/>
      <c r="G74" s="164"/>
      <c r="H74" s="163"/>
      <c r="I74" s="166"/>
    </row>
    <row r="75" spans="1:9" s="167" customFormat="1" ht="12" x14ac:dyDescent="0.2">
      <c r="A75" s="168" t="s">
        <v>750</v>
      </c>
      <c r="B75" s="175" t="s">
        <v>749</v>
      </c>
      <c r="C75" s="170" t="s">
        <v>900</v>
      </c>
      <c r="D75" s="162">
        <v>3.0190000000000001</v>
      </c>
      <c r="E75" s="162">
        <v>0.88300000000000001</v>
      </c>
      <c r="F75" s="172">
        <f t="shared" si="2"/>
        <v>-2.1360000000000001</v>
      </c>
      <c r="G75" s="173">
        <f t="shared" si="1"/>
        <v>-0.70751904604173566</v>
      </c>
      <c r="H75" s="172"/>
      <c r="I75" s="166"/>
    </row>
    <row r="76" spans="1:9" s="167" customFormat="1" ht="12" x14ac:dyDescent="0.2">
      <c r="A76" s="168" t="s">
        <v>748</v>
      </c>
      <c r="B76" s="175" t="s">
        <v>747</v>
      </c>
      <c r="C76" s="170" t="s">
        <v>900</v>
      </c>
      <c r="D76" s="162"/>
      <c r="E76" s="162"/>
      <c r="F76" s="172">
        <f t="shared" si="2"/>
        <v>0</v>
      </c>
      <c r="G76" s="173">
        <f t="shared" si="1"/>
        <v>0</v>
      </c>
      <c r="H76" s="172"/>
      <c r="I76" s="166"/>
    </row>
    <row r="77" spans="1:9" s="167" customFormat="1" ht="12.75" thickBot="1" x14ac:dyDescent="0.25">
      <c r="A77" s="191" t="s">
        <v>746</v>
      </c>
      <c r="B77" s="192" t="s">
        <v>745</v>
      </c>
      <c r="C77" s="193" t="s">
        <v>900</v>
      </c>
      <c r="D77" s="194"/>
      <c r="E77" s="194"/>
      <c r="F77" s="195">
        <f t="shared" si="2"/>
        <v>0</v>
      </c>
      <c r="G77" s="196">
        <f t="shared" si="1"/>
        <v>0</v>
      </c>
      <c r="H77" s="195"/>
      <c r="I77" s="166"/>
    </row>
    <row r="78" spans="1:9" s="167" customFormat="1" ht="12" x14ac:dyDescent="0.2">
      <c r="A78" s="197" t="s">
        <v>378</v>
      </c>
      <c r="B78" s="159" t="s">
        <v>744</v>
      </c>
      <c r="C78" s="198" t="s">
        <v>900</v>
      </c>
      <c r="D78" s="199">
        <f>D20-D35</f>
        <v>-2.6930000000000121</v>
      </c>
      <c r="E78" s="199">
        <f>E20-E35</f>
        <v>16.313999999999993</v>
      </c>
      <c r="F78" s="200">
        <f t="shared" si="2"/>
        <v>19.007000000000005</v>
      </c>
      <c r="G78" s="201">
        <f t="shared" si="1"/>
        <v>-7.0579279613813295</v>
      </c>
      <c r="H78" s="165"/>
      <c r="I78" s="166"/>
    </row>
    <row r="79" spans="1:9" s="167" customFormat="1" ht="15.75" customHeight="1" x14ac:dyDescent="0.2">
      <c r="A79" s="168" t="s">
        <v>377</v>
      </c>
      <c r="B79" s="169" t="s">
        <v>901</v>
      </c>
      <c r="C79" s="170" t="s">
        <v>900</v>
      </c>
      <c r="D79" s="162"/>
      <c r="E79" s="162"/>
      <c r="F79" s="172">
        <f t="shared" si="2"/>
        <v>0</v>
      </c>
      <c r="G79" s="173">
        <f t="shared" si="1"/>
        <v>0</v>
      </c>
      <c r="H79" s="172"/>
      <c r="I79" s="166"/>
    </row>
    <row r="80" spans="1:9" s="167" customFormat="1" ht="31.5" customHeight="1" x14ac:dyDescent="0.2">
      <c r="A80" s="168" t="s">
        <v>376</v>
      </c>
      <c r="B80" s="177" t="s">
        <v>345</v>
      </c>
      <c r="C80" s="170" t="s">
        <v>900</v>
      </c>
      <c r="D80" s="162"/>
      <c r="E80" s="162"/>
      <c r="F80" s="172">
        <f t="shared" si="2"/>
        <v>0</v>
      </c>
      <c r="G80" s="173">
        <f t="shared" si="1"/>
        <v>0</v>
      </c>
      <c r="H80" s="172"/>
      <c r="I80" s="166"/>
    </row>
    <row r="81" spans="1:9" s="167" customFormat="1" ht="31.5" customHeight="1" x14ac:dyDescent="0.2">
      <c r="A81" s="168" t="s">
        <v>374</v>
      </c>
      <c r="B81" s="177" t="s">
        <v>343</v>
      </c>
      <c r="C81" s="170" t="s">
        <v>900</v>
      </c>
      <c r="D81" s="162"/>
      <c r="E81" s="162"/>
      <c r="F81" s="172">
        <f t="shared" si="2"/>
        <v>0</v>
      </c>
      <c r="G81" s="173">
        <f t="shared" si="1"/>
        <v>0</v>
      </c>
      <c r="H81" s="172"/>
      <c r="I81" s="166"/>
    </row>
    <row r="82" spans="1:9" s="167" customFormat="1" ht="31.5" customHeight="1" x14ac:dyDescent="0.2">
      <c r="A82" s="168" t="s">
        <v>373</v>
      </c>
      <c r="B82" s="177" t="s">
        <v>341</v>
      </c>
      <c r="C82" s="170" t="s">
        <v>900</v>
      </c>
      <c r="D82" s="162"/>
      <c r="E82" s="162"/>
      <c r="F82" s="172">
        <f t="shared" si="2"/>
        <v>0</v>
      </c>
      <c r="G82" s="173">
        <f t="shared" si="1"/>
        <v>0</v>
      </c>
      <c r="H82" s="172"/>
      <c r="I82" s="166"/>
    </row>
    <row r="83" spans="1:9" s="167" customFormat="1" ht="15.75" customHeight="1" x14ac:dyDescent="0.2">
      <c r="A83" s="168" t="s">
        <v>371</v>
      </c>
      <c r="B83" s="169" t="s">
        <v>340</v>
      </c>
      <c r="C83" s="170" t="s">
        <v>900</v>
      </c>
      <c r="D83" s="162"/>
      <c r="E83" s="162"/>
      <c r="F83" s="172">
        <f t="shared" si="2"/>
        <v>0</v>
      </c>
      <c r="G83" s="173">
        <f t="shared" si="1"/>
        <v>0</v>
      </c>
      <c r="H83" s="172"/>
      <c r="I83" s="166"/>
    </row>
    <row r="84" spans="1:9" s="167" customFormat="1" ht="12" x14ac:dyDescent="0.2">
      <c r="A84" s="168" t="s">
        <v>743</v>
      </c>
      <c r="B84" s="169" t="s">
        <v>339</v>
      </c>
      <c r="C84" s="170" t="s">
        <v>900</v>
      </c>
      <c r="D84" s="162">
        <f>D26-D41</f>
        <v>-1.1930000000000121</v>
      </c>
      <c r="E84" s="162">
        <f>E26-E41</f>
        <v>17.667000000000002</v>
      </c>
      <c r="F84" s="172">
        <f t="shared" si="2"/>
        <v>18.860000000000014</v>
      </c>
      <c r="G84" s="173">
        <f t="shared" si="1"/>
        <v>-15.808885163453331</v>
      </c>
      <c r="H84" s="172"/>
      <c r="I84" s="166"/>
    </row>
    <row r="85" spans="1:9" s="167" customFormat="1" ht="15.75" customHeight="1" x14ac:dyDescent="0.2">
      <c r="A85" s="168" t="s">
        <v>742</v>
      </c>
      <c r="B85" s="169" t="s">
        <v>338</v>
      </c>
      <c r="C85" s="170" t="s">
        <v>900</v>
      </c>
      <c r="D85" s="162"/>
      <c r="E85" s="162"/>
      <c r="F85" s="172">
        <f t="shared" si="2"/>
        <v>0</v>
      </c>
      <c r="G85" s="173">
        <f t="shared" si="1"/>
        <v>0</v>
      </c>
      <c r="H85" s="172"/>
      <c r="I85" s="166"/>
    </row>
    <row r="86" spans="1:9" s="167" customFormat="1" ht="12" x14ac:dyDescent="0.2">
      <c r="A86" s="168" t="s">
        <v>741</v>
      </c>
      <c r="B86" s="169" t="s">
        <v>336</v>
      </c>
      <c r="C86" s="170" t="s">
        <v>900</v>
      </c>
      <c r="D86" s="162">
        <f>D28-D43</f>
        <v>-1.5</v>
      </c>
      <c r="E86" s="162">
        <f>E28-E43</f>
        <v>-1.353</v>
      </c>
      <c r="F86" s="172">
        <f t="shared" si="2"/>
        <v>0.14700000000000002</v>
      </c>
      <c r="G86" s="173">
        <f t="shared" si="1"/>
        <v>-9.8000000000000018E-2</v>
      </c>
      <c r="H86" s="172"/>
      <c r="I86" s="166"/>
    </row>
    <row r="87" spans="1:9" s="167" customFormat="1" ht="12" x14ac:dyDescent="0.2">
      <c r="A87" s="168" t="s">
        <v>740</v>
      </c>
      <c r="B87" s="169" t="s">
        <v>334</v>
      </c>
      <c r="C87" s="170" t="s">
        <v>900</v>
      </c>
      <c r="D87" s="162">
        <f>D29-D44</f>
        <v>0</v>
      </c>
      <c r="E87" s="162">
        <f>E29-E44</f>
        <v>0</v>
      </c>
      <c r="F87" s="172">
        <f t="shared" si="2"/>
        <v>0</v>
      </c>
      <c r="G87" s="173">
        <f t="shared" si="1"/>
        <v>0</v>
      </c>
      <c r="H87" s="172"/>
      <c r="I87" s="166"/>
    </row>
    <row r="88" spans="1:9" s="167" customFormat="1" ht="15.75" customHeight="1" x14ac:dyDescent="0.2">
      <c r="A88" s="168" t="s">
        <v>739</v>
      </c>
      <c r="B88" s="169" t="s">
        <v>332</v>
      </c>
      <c r="C88" s="170" t="s">
        <v>900</v>
      </c>
      <c r="D88" s="162"/>
      <c r="E88" s="162"/>
      <c r="F88" s="172">
        <f t="shared" si="2"/>
        <v>0</v>
      </c>
      <c r="G88" s="173">
        <f t="shared" si="1"/>
        <v>0</v>
      </c>
      <c r="H88" s="172"/>
      <c r="I88" s="166"/>
    </row>
    <row r="89" spans="1:9" s="167" customFormat="1" ht="31.5" customHeight="1" x14ac:dyDescent="0.2">
      <c r="A89" s="168" t="s">
        <v>738</v>
      </c>
      <c r="B89" s="174" t="s">
        <v>330</v>
      </c>
      <c r="C89" s="170" t="s">
        <v>900</v>
      </c>
      <c r="D89" s="162"/>
      <c r="E89" s="162"/>
      <c r="F89" s="172">
        <f t="shared" si="2"/>
        <v>0</v>
      </c>
      <c r="G89" s="173">
        <f t="shared" si="1"/>
        <v>0</v>
      </c>
      <c r="H89" s="172"/>
      <c r="I89" s="166"/>
    </row>
    <row r="90" spans="1:9" s="167" customFormat="1" ht="15.75" customHeight="1" x14ac:dyDescent="0.2">
      <c r="A90" s="168" t="s">
        <v>737</v>
      </c>
      <c r="B90" s="177" t="s">
        <v>902</v>
      </c>
      <c r="C90" s="170" t="s">
        <v>900</v>
      </c>
      <c r="D90" s="162"/>
      <c r="E90" s="162"/>
      <c r="F90" s="172">
        <f t="shared" si="2"/>
        <v>0</v>
      </c>
      <c r="G90" s="173">
        <f t="shared" ref="G90:G153" si="3">IFERROR(F90/D90,0)</f>
        <v>0</v>
      </c>
      <c r="H90" s="172"/>
      <c r="I90" s="166"/>
    </row>
    <row r="91" spans="1:9" s="167" customFormat="1" ht="15.75" customHeight="1" x14ac:dyDescent="0.2">
      <c r="A91" s="168" t="s">
        <v>736</v>
      </c>
      <c r="B91" s="175" t="s">
        <v>326</v>
      </c>
      <c r="C91" s="170" t="s">
        <v>900</v>
      </c>
      <c r="D91" s="162"/>
      <c r="E91" s="162"/>
      <c r="F91" s="172">
        <f t="shared" ref="F91:F154" si="4">E91-D91</f>
        <v>0</v>
      </c>
      <c r="G91" s="173">
        <f t="shared" si="3"/>
        <v>0</v>
      </c>
      <c r="H91" s="172"/>
      <c r="I91" s="166"/>
    </row>
    <row r="92" spans="1:9" s="167" customFormat="1" ht="12" x14ac:dyDescent="0.2">
      <c r="A92" s="168" t="s">
        <v>735</v>
      </c>
      <c r="B92" s="169" t="s">
        <v>318</v>
      </c>
      <c r="C92" s="170" t="s">
        <v>900</v>
      </c>
      <c r="D92" s="162">
        <f>D34-D49</f>
        <v>0</v>
      </c>
      <c r="E92" s="162">
        <f>E34-E49</f>
        <v>0</v>
      </c>
      <c r="F92" s="172">
        <f t="shared" si="4"/>
        <v>0</v>
      </c>
      <c r="G92" s="173">
        <f t="shared" si="3"/>
        <v>0</v>
      </c>
      <c r="H92" s="172"/>
      <c r="I92" s="166"/>
    </row>
    <row r="93" spans="1:9" s="167" customFormat="1" ht="12" x14ac:dyDescent="0.2">
      <c r="A93" s="168" t="s">
        <v>734</v>
      </c>
      <c r="B93" s="202" t="s">
        <v>904</v>
      </c>
      <c r="C93" s="170" t="s">
        <v>900</v>
      </c>
      <c r="D93" s="162">
        <f>D94-D100</f>
        <v>-2</v>
      </c>
      <c r="E93" s="162">
        <f>E94-E100</f>
        <v>-4.9400000000000013</v>
      </c>
      <c r="F93" s="172">
        <f t="shared" si="4"/>
        <v>-2.9400000000000013</v>
      </c>
      <c r="G93" s="173">
        <f t="shared" si="3"/>
        <v>1.4700000000000006</v>
      </c>
      <c r="H93" s="172"/>
      <c r="I93" s="166"/>
    </row>
    <row r="94" spans="1:9" s="167" customFormat="1" ht="12" x14ac:dyDescent="0.2">
      <c r="A94" s="168" t="s">
        <v>194</v>
      </c>
      <c r="B94" s="174" t="s">
        <v>733</v>
      </c>
      <c r="C94" s="170" t="s">
        <v>900</v>
      </c>
      <c r="D94" s="162">
        <f>SUM(D95:D97)+D99</f>
        <v>4</v>
      </c>
      <c r="E94" s="162">
        <f>SUM(E95:E97)+E99</f>
        <v>5.9109999999999996</v>
      </c>
      <c r="F94" s="172">
        <f t="shared" si="4"/>
        <v>1.9109999999999996</v>
      </c>
      <c r="G94" s="173">
        <f t="shared" si="3"/>
        <v>0.4777499999999999</v>
      </c>
      <c r="H94" s="172"/>
      <c r="I94" s="166"/>
    </row>
    <row r="95" spans="1:9" s="167" customFormat="1" ht="12" x14ac:dyDescent="0.2">
      <c r="A95" s="168" t="s">
        <v>732</v>
      </c>
      <c r="B95" s="177" t="s">
        <v>731</v>
      </c>
      <c r="C95" s="170" t="s">
        <v>900</v>
      </c>
      <c r="D95" s="162"/>
      <c r="E95" s="162"/>
      <c r="F95" s="172">
        <f t="shared" si="4"/>
        <v>0</v>
      </c>
      <c r="G95" s="173">
        <f t="shared" si="3"/>
        <v>0</v>
      </c>
      <c r="H95" s="172"/>
      <c r="I95" s="166"/>
    </row>
    <row r="96" spans="1:9" s="167" customFormat="1" ht="12" x14ac:dyDescent="0.2">
      <c r="A96" s="168" t="s">
        <v>730</v>
      </c>
      <c r="B96" s="177" t="s">
        <v>729</v>
      </c>
      <c r="C96" s="170" t="s">
        <v>900</v>
      </c>
      <c r="D96" s="162"/>
      <c r="E96" s="162"/>
      <c r="F96" s="172">
        <f t="shared" si="4"/>
        <v>0</v>
      </c>
      <c r="G96" s="173">
        <f t="shared" si="3"/>
        <v>0</v>
      </c>
      <c r="H96" s="172"/>
      <c r="I96" s="166"/>
    </row>
    <row r="97" spans="1:9" s="167" customFormat="1" ht="12" x14ac:dyDescent="0.2">
      <c r="A97" s="168" t="s">
        <v>728</v>
      </c>
      <c r="B97" s="177" t="s">
        <v>727</v>
      </c>
      <c r="C97" s="170" t="s">
        <v>900</v>
      </c>
      <c r="D97" s="162"/>
      <c r="E97" s="162"/>
      <c r="F97" s="172">
        <f t="shared" si="4"/>
        <v>0</v>
      </c>
      <c r="G97" s="173">
        <f t="shared" si="3"/>
        <v>0</v>
      </c>
      <c r="H97" s="172"/>
      <c r="I97" s="166"/>
    </row>
    <row r="98" spans="1:9" s="167" customFormat="1" ht="12" x14ac:dyDescent="0.2">
      <c r="A98" s="168" t="s">
        <v>726</v>
      </c>
      <c r="B98" s="180" t="s">
        <v>715</v>
      </c>
      <c r="C98" s="170" t="s">
        <v>900</v>
      </c>
      <c r="D98" s="162"/>
      <c r="E98" s="162"/>
      <c r="F98" s="172">
        <f t="shared" si="4"/>
        <v>0</v>
      </c>
      <c r="G98" s="173">
        <f t="shared" si="3"/>
        <v>0</v>
      </c>
      <c r="H98" s="172"/>
      <c r="I98" s="166"/>
    </row>
    <row r="99" spans="1:9" s="167" customFormat="1" ht="12" x14ac:dyDescent="0.2">
      <c r="A99" s="168" t="s">
        <v>725</v>
      </c>
      <c r="B99" s="175" t="s">
        <v>724</v>
      </c>
      <c r="C99" s="170" t="s">
        <v>900</v>
      </c>
      <c r="D99" s="162">
        <v>4</v>
      </c>
      <c r="E99" s="162">
        <v>5.9109999999999996</v>
      </c>
      <c r="F99" s="172">
        <f t="shared" si="4"/>
        <v>1.9109999999999996</v>
      </c>
      <c r="G99" s="173">
        <f t="shared" si="3"/>
        <v>0.4777499999999999</v>
      </c>
      <c r="H99" s="172"/>
      <c r="I99" s="166"/>
    </row>
    <row r="100" spans="1:9" s="167" customFormat="1" ht="12" x14ac:dyDescent="0.2">
      <c r="A100" s="168" t="s">
        <v>193</v>
      </c>
      <c r="B100" s="179" t="s">
        <v>723</v>
      </c>
      <c r="C100" s="170" t="s">
        <v>900</v>
      </c>
      <c r="D100" s="162">
        <f>D101+D102+D103+D105</f>
        <v>6</v>
      </c>
      <c r="E100" s="162">
        <f>E101+E102+E103+E105</f>
        <v>10.851000000000001</v>
      </c>
      <c r="F100" s="172">
        <f t="shared" si="4"/>
        <v>4.8510000000000009</v>
      </c>
      <c r="G100" s="173">
        <f t="shared" si="3"/>
        <v>0.80850000000000011</v>
      </c>
      <c r="H100" s="172"/>
      <c r="I100" s="166"/>
    </row>
    <row r="101" spans="1:9" s="167" customFormat="1" ht="12" x14ac:dyDescent="0.2">
      <c r="A101" s="168" t="s">
        <v>722</v>
      </c>
      <c r="B101" s="175" t="s">
        <v>721</v>
      </c>
      <c r="C101" s="170" t="s">
        <v>900</v>
      </c>
      <c r="D101" s="162"/>
      <c r="E101" s="162"/>
      <c r="F101" s="172">
        <f t="shared" si="4"/>
        <v>0</v>
      </c>
      <c r="G101" s="173">
        <f t="shared" si="3"/>
        <v>0</v>
      </c>
      <c r="H101" s="172"/>
      <c r="I101" s="166"/>
    </row>
    <row r="102" spans="1:9" s="167" customFormat="1" ht="12" x14ac:dyDescent="0.2">
      <c r="A102" s="168" t="s">
        <v>720</v>
      </c>
      <c r="B102" s="175" t="s">
        <v>719</v>
      </c>
      <c r="C102" s="170" t="s">
        <v>900</v>
      </c>
      <c r="D102" s="162"/>
      <c r="E102" s="162"/>
      <c r="F102" s="172">
        <f t="shared" si="4"/>
        <v>0</v>
      </c>
      <c r="G102" s="173">
        <f t="shared" si="3"/>
        <v>0</v>
      </c>
      <c r="H102" s="172"/>
      <c r="I102" s="166"/>
    </row>
    <row r="103" spans="1:9" s="167" customFormat="1" ht="12" x14ac:dyDescent="0.2">
      <c r="A103" s="168" t="s">
        <v>718</v>
      </c>
      <c r="B103" s="175" t="s">
        <v>717</v>
      </c>
      <c r="C103" s="170" t="s">
        <v>900</v>
      </c>
      <c r="D103" s="162"/>
      <c r="E103" s="162"/>
      <c r="F103" s="172">
        <f t="shared" si="4"/>
        <v>0</v>
      </c>
      <c r="G103" s="173">
        <f t="shared" si="3"/>
        <v>0</v>
      </c>
      <c r="H103" s="172"/>
      <c r="I103" s="166"/>
    </row>
    <row r="104" spans="1:9" s="167" customFormat="1" ht="12" x14ac:dyDescent="0.2">
      <c r="A104" s="168" t="s">
        <v>716</v>
      </c>
      <c r="B104" s="180" t="s">
        <v>905</v>
      </c>
      <c r="C104" s="170" t="s">
        <v>900</v>
      </c>
      <c r="D104" s="162"/>
      <c r="E104" s="162"/>
      <c r="F104" s="172">
        <f t="shared" si="4"/>
        <v>0</v>
      </c>
      <c r="G104" s="173">
        <f t="shared" si="3"/>
        <v>0</v>
      </c>
      <c r="H104" s="172"/>
      <c r="I104" s="166"/>
    </row>
    <row r="105" spans="1:9" s="167" customFormat="1" ht="12.75" thickBot="1" x14ac:dyDescent="0.25">
      <c r="A105" s="168" t="s">
        <v>714</v>
      </c>
      <c r="B105" s="175" t="s">
        <v>713</v>
      </c>
      <c r="C105" s="170" t="s">
        <v>900</v>
      </c>
      <c r="D105" s="162">
        <v>6</v>
      </c>
      <c r="E105" s="162">
        <v>10.851000000000001</v>
      </c>
      <c r="F105" s="172">
        <f t="shared" si="4"/>
        <v>4.8510000000000009</v>
      </c>
      <c r="G105" s="173">
        <f t="shared" si="3"/>
        <v>0.80850000000000011</v>
      </c>
      <c r="H105" s="172"/>
      <c r="I105" s="166"/>
    </row>
    <row r="106" spans="1:9" s="167" customFormat="1" ht="36" x14ac:dyDescent="0.2">
      <c r="A106" s="168" t="s">
        <v>712</v>
      </c>
      <c r="B106" s="202" t="s">
        <v>711</v>
      </c>
      <c r="C106" s="170" t="s">
        <v>900</v>
      </c>
      <c r="D106" s="162">
        <f>D78+D93</f>
        <v>-4.6930000000000121</v>
      </c>
      <c r="E106" s="162">
        <f>E78+E93</f>
        <v>11.373999999999992</v>
      </c>
      <c r="F106" s="172">
        <f t="shared" si="4"/>
        <v>16.067000000000004</v>
      </c>
      <c r="G106" s="173">
        <f t="shared" si="3"/>
        <v>-3.4236096313658559</v>
      </c>
      <c r="H106" s="165" t="s">
        <v>988</v>
      </c>
      <c r="I106" s="166"/>
    </row>
    <row r="107" spans="1:9" s="167" customFormat="1" ht="31.5" customHeight="1" x14ac:dyDescent="0.2">
      <c r="A107" s="168" t="s">
        <v>120</v>
      </c>
      <c r="B107" s="174" t="s">
        <v>710</v>
      </c>
      <c r="C107" s="170" t="s">
        <v>900</v>
      </c>
      <c r="D107" s="162"/>
      <c r="E107" s="162"/>
      <c r="F107" s="172">
        <f t="shared" si="4"/>
        <v>0</v>
      </c>
      <c r="G107" s="173">
        <f t="shared" si="3"/>
        <v>0</v>
      </c>
      <c r="H107" s="172"/>
      <c r="I107" s="166"/>
    </row>
    <row r="108" spans="1:9" s="167" customFormat="1" ht="31.5" customHeight="1" x14ac:dyDescent="0.2">
      <c r="A108" s="168" t="s">
        <v>113</v>
      </c>
      <c r="B108" s="177" t="s">
        <v>345</v>
      </c>
      <c r="C108" s="170" t="s">
        <v>900</v>
      </c>
      <c r="D108" s="162"/>
      <c r="E108" s="162"/>
      <c r="F108" s="172">
        <f t="shared" si="4"/>
        <v>0</v>
      </c>
      <c r="G108" s="173">
        <f t="shared" si="3"/>
        <v>0</v>
      </c>
      <c r="H108" s="172"/>
      <c r="I108" s="166"/>
    </row>
    <row r="109" spans="1:9" s="167" customFormat="1" ht="31.5" customHeight="1" x14ac:dyDescent="0.2">
      <c r="A109" s="168" t="s">
        <v>112</v>
      </c>
      <c r="B109" s="177" t="s">
        <v>343</v>
      </c>
      <c r="C109" s="170" t="s">
        <v>900</v>
      </c>
      <c r="D109" s="162"/>
      <c r="E109" s="162"/>
      <c r="F109" s="172">
        <f t="shared" si="4"/>
        <v>0</v>
      </c>
      <c r="G109" s="173">
        <f t="shared" si="3"/>
        <v>0</v>
      </c>
      <c r="H109" s="172"/>
      <c r="I109" s="166"/>
    </row>
    <row r="110" spans="1:9" s="167" customFormat="1" ht="31.5" customHeight="1" x14ac:dyDescent="0.2">
      <c r="A110" s="168" t="s">
        <v>111</v>
      </c>
      <c r="B110" s="177" t="s">
        <v>341</v>
      </c>
      <c r="C110" s="170" t="s">
        <v>900</v>
      </c>
      <c r="D110" s="162"/>
      <c r="E110" s="162"/>
      <c r="F110" s="172">
        <f t="shared" si="4"/>
        <v>0</v>
      </c>
      <c r="G110" s="173">
        <f t="shared" si="3"/>
        <v>0</v>
      </c>
      <c r="H110" s="172"/>
      <c r="I110" s="166"/>
    </row>
    <row r="111" spans="1:9" s="167" customFormat="1" ht="15.75" customHeight="1" x14ac:dyDescent="0.2">
      <c r="A111" s="168" t="s">
        <v>119</v>
      </c>
      <c r="B111" s="169" t="s">
        <v>340</v>
      </c>
      <c r="C111" s="170" t="s">
        <v>900</v>
      </c>
      <c r="D111" s="162"/>
      <c r="E111" s="162"/>
      <c r="F111" s="172">
        <f t="shared" si="4"/>
        <v>0</v>
      </c>
      <c r="G111" s="173">
        <f t="shared" si="3"/>
        <v>0</v>
      </c>
      <c r="H111" s="172"/>
      <c r="I111" s="166"/>
    </row>
    <row r="112" spans="1:9" s="167" customFormat="1" ht="12" x14ac:dyDescent="0.2">
      <c r="A112" s="168" t="s">
        <v>118</v>
      </c>
      <c r="B112" s="169" t="s">
        <v>339</v>
      </c>
      <c r="C112" s="170" t="s">
        <v>900</v>
      </c>
      <c r="D112" s="162">
        <v>-1.1930000000000001</v>
      </c>
      <c r="E112" s="162">
        <v>17.667000000000002</v>
      </c>
      <c r="F112" s="172">
        <f t="shared" si="4"/>
        <v>18.860000000000003</v>
      </c>
      <c r="G112" s="173">
        <f t="shared" si="3"/>
        <v>-15.80888516345348</v>
      </c>
      <c r="H112" s="172"/>
      <c r="I112" s="166"/>
    </row>
    <row r="113" spans="1:9" s="167" customFormat="1" ht="15.75" customHeight="1" x14ac:dyDescent="0.2">
      <c r="A113" s="168" t="s">
        <v>117</v>
      </c>
      <c r="B113" s="169" t="s">
        <v>338</v>
      </c>
      <c r="C113" s="170" t="s">
        <v>900</v>
      </c>
      <c r="D113" s="162"/>
      <c r="E113" s="162"/>
      <c r="F113" s="172">
        <f t="shared" si="4"/>
        <v>0</v>
      </c>
      <c r="G113" s="173">
        <f t="shared" si="3"/>
        <v>0</v>
      </c>
      <c r="H113" s="172"/>
      <c r="I113" s="166"/>
    </row>
    <row r="114" spans="1:9" s="167" customFormat="1" ht="12" x14ac:dyDescent="0.2">
      <c r="A114" s="168" t="s">
        <v>116</v>
      </c>
      <c r="B114" s="169" t="s">
        <v>336</v>
      </c>
      <c r="C114" s="170" t="s">
        <v>900</v>
      </c>
      <c r="D114" s="162">
        <v>-1.5</v>
      </c>
      <c r="E114" s="162">
        <v>-1.353</v>
      </c>
      <c r="F114" s="172">
        <f>E114-D114</f>
        <v>0.14700000000000002</v>
      </c>
      <c r="G114" s="173">
        <f t="shared" si="3"/>
        <v>-9.8000000000000018E-2</v>
      </c>
      <c r="H114" s="172"/>
      <c r="I114" s="166"/>
    </row>
    <row r="115" spans="1:9" s="167" customFormat="1" ht="12" x14ac:dyDescent="0.2">
      <c r="A115" s="168" t="s">
        <v>115</v>
      </c>
      <c r="B115" s="169" t="s">
        <v>334</v>
      </c>
      <c r="C115" s="170" t="s">
        <v>900</v>
      </c>
      <c r="D115" s="162"/>
      <c r="E115" s="162"/>
      <c r="F115" s="172">
        <f>E115-D115</f>
        <v>0</v>
      </c>
      <c r="G115" s="173">
        <f t="shared" si="3"/>
        <v>0</v>
      </c>
      <c r="H115" s="172"/>
      <c r="I115" s="166"/>
    </row>
    <row r="116" spans="1:9" s="167" customFormat="1" ht="15.75" customHeight="1" x14ac:dyDescent="0.2">
      <c r="A116" s="168" t="s">
        <v>114</v>
      </c>
      <c r="B116" s="169" t="s">
        <v>332</v>
      </c>
      <c r="C116" s="170" t="s">
        <v>900</v>
      </c>
      <c r="D116" s="162"/>
      <c r="E116" s="162"/>
      <c r="F116" s="172">
        <f t="shared" si="4"/>
        <v>0</v>
      </c>
      <c r="G116" s="173">
        <f t="shared" si="3"/>
        <v>0</v>
      </c>
      <c r="H116" s="172"/>
      <c r="I116" s="166"/>
    </row>
    <row r="117" spans="1:9" s="167" customFormat="1" ht="31.5" customHeight="1" x14ac:dyDescent="0.2">
      <c r="A117" s="168" t="s">
        <v>709</v>
      </c>
      <c r="B117" s="174" t="s">
        <v>330</v>
      </c>
      <c r="C117" s="170" t="s">
        <v>900</v>
      </c>
      <c r="D117" s="162"/>
      <c r="E117" s="162"/>
      <c r="F117" s="172">
        <f t="shared" si="4"/>
        <v>0</v>
      </c>
      <c r="G117" s="173">
        <f t="shared" si="3"/>
        <v>0</v>
      </c>
      <c r="H117" s="172"/>
      <c r="I117" s="166"/>
    </row>
    <row r="118" spans="1:9" s="167" customFormat="1" ht="15.75" customHeight="1" x14ac:dyDescent="0.2">
      <c r="A118" s="168" t="s">
        <v>708</v>
      </c>
      <c r="B118" s="175" t="s">
        <v>902</v>
      </c>
      <c r="C118" s="170" t="s">
        <v>900</v>
      </c>
      <c r="D118" s="162"/>
      <c r="E118" s="162"/>
      <c r="F118" s="172">
        <f t="shared" si="4"/>
        <v>0</v>
      </c>
      <c r="G118" s="173">
        <f t="shared" si="3"/>
        <v>0</v>
      </c>
      <c r="H118" s="172"/>
      <c r="I118" s="166"/>
    </row>
    <row r="119" spans="1:9" s="167" customFormat="1" ht="15.75" customHeight="1" x14ac:dyDescent="0.2">
      <c r="A119" s="168" t="s">
        <v>707</v>
      </c>
      <c r="B119" s="175" t="s">
        <v>326</v>
      </c>
      <c r="C119" s="170" t="s">
        <v>900</v>
      </c>
      <c r="D119" s="162"/>
      <c r="E119" s="162"/>
      <c r="F119" s="172">
        <f t="shared" si="4"/>
        <v>0</v>
      </c>
      <c r="G119" s="173">
        <f t="shared" si="3"/>
        <v>0</v>
      </c>
      <c r="H119" s="172"/>
      <c r="I119" s="166"/>
    </row>
    <row r="120" spans="1:9" s="167" customFormat="1" ht="12" x14ac:dyDescent="0.2">
      <c r="A120" s="168" t="s">
        <v>706</v>
      </c>
      <c r="B120" s="169" t="s">
        <v>318</v>
      </c>
      <c r="C120" s="170" t="s">
        <v>900</v>
      </c>
      <c r="D120" s="162">
        <v>-2</v>
      </c>
      <c r="E120" s="162">
        <v>-4.9400000000000004</v>
      </c>
      <c r="F120" s="172">
        <f t="shared" si="4"/>
        <v>-2.9400000000000004</v>
      </c>
      <c r="G120" s="173">
        <f t="shared" si="3"/>
        <v>1.4700000000000002</v>
      </c>
      <c r="H120" s="172"/>
      <c r="I120" s="166"/>
    </row>
    <row r="121" spans="1:9" s="167" customFormat="1" ht="12" x14ac:dyDescent="0.2">
      <c r="A121" s="168" t="s">
        <v>705</v>
      </c>
      <c r="B121" s="202" t="s">
        <v>704</v>
      </c>
      <c r="C121" s="170" t="s">
        <v>900</v>
      </c>
      <c r="D121" s="162">
        <f>D122+D126+D127+D128+D129+D130+D131+D132+D135</f>
        <v>-0.93899999999999995</v>
      </c>
      <c r="E121" s="162">
        <f>E122+E126+E127+E128+E129+E130+E131+E132+E135</f>
        <v>4.1189999999999998</v>
      </c>
      <c r="F121" s="172">
        <f t="shared" si="4"/>
        <v>5.0579999999999998</v>
      </c>
      <c r="G121" s="173">
        <f t="shared" si="3"/>
        <v>-5.3865814696485623</v>
      </c>
      <c r="H121" s="172"/>
      <c r="I121" s="166"/>
    </row>
    <row r="122" spans="1:9" s="167" customFormat="1" ht="15.75" customHeight="1" x14ac:dyDescent="0.2">
      <c r="A122" s="168" t="s">
        <v>85</v>
      </c>
      <c r="B122" s="169" t="s">
        <v>901</v>
      </c>
      <c r="C122" s="170" t="s">
        <v>900</v>
      </c>
      <c r="D122" s="162"/>
      <c r="E122" s="162"/>
      <c r="F122" s="172">
        <f t="shared" si="4"/>
        <v>0</v>
      </c>
      <c r="G122" s="173">
        <f t="shared" si="3"/>
        <v>0</v>
      </c>
      <c r="H122" s="172"/>
      <c r="I122" s="166"/>
    </row>
    <row r="123" spans="1:9" s="167" customFormat="1" ht="31.5" customHeight="1" x14ac:dyDescent="0.2">
      <c r="A123" s="168" t="s">
        <v>78</v>
      </c>
      <c r="B123" s="177" t="s">
        <v>345</v>
      </c>
      <c r="C123" s="170" t="s">
        <v>900</v>
      </c>
      <c r="D123" s="162"/>
      <c r="E123" s="162"/>
      <c r="F123" s="172">
        <f t="shared" si="4"/>
        <v>0</v>
      </c>
      <c r="G123" s="173">
        <f t="shared" si="3"/>
        <v>0</v>
      </c>
      <c r="H123" s="172"/>
      <c r="I123" s="166"/>
    </row>
    <row r="124" spans="1:9" s="167" customFormat="1" ht="31.5" customHeight="1" x14ac:dyDescent="0.2">
      <c r="A124" s="168" t="s">
        <v>77</v>
      </c>
      <c r="B124" s="177" t="s">
        <v>343</v>
      </c>
      <c r="C124" s="170" t="s">
        <v>900</v>
      </c>
      <c r="D124" s="162"/>
      <c r="E124" s="162"/>
      <c r="F124" s="172">
        <f t="shared" si="4"/>
        <v>0</v>
      </c>
      <c r="G124" s="173">
        <f t="shared" si="3"/>
        <v>0</v>
      </c>
      <c r="H124" s="172"/>
      <c r="I124" s="166"/>
    </row>
    <row r="125" spans="1:9" s="167" customFormat="1" ht="31.5" customHeight="1" x14ac:dyDescent="0.2">
      <c r="A125" s="168" t="s">
        <v>76</v>
      </c>
      <c r="B125" s="177" t="s">
        <v>341</v>
      </c>
      <c r="C125" s="170" t="s">
        <v>900</v>
      </c>
      <c r="D125" s="162"/>
      <c r="E125" s="162"/>
      <c r="F125" s="172">
        <f t="shared" si="4"/>
        <v>0</v>
      </c>
      <c r="G125" s="173">
        <f t="shared" si="3"/>
        <v>0</v>
      </c>
      <c r="H125" s="172"/>
      <c r="I125" s="166"/>
    </row>
    <row r="126" spans="1:9" s="167" customFormat="1" ht="15.75" customHeight="1" x14ac:dyDescent="0.2">
      <c r="A126" s="168" t="s">
        <v>84</v>
      </c>
      <c r="B126" s="179" t="s">
        <v>703</v>
      </c>
      <c r="C126" s="170" t="s">
        <v>900</v>
      </c>
      <c r="D126" s="162"/>
      <c r="E126" s="162"/>
      <c r="F126" s="172">
        <f t="shared" si="4"/>
        <v>0</v>
      </c>
      <c r="G126" s="173">
        <f t="shared" si="3"/>
        <v>0</v>
      </c>
      <c r="H126" s="172"/>
      <c r="I126" s="166"/>
    </row>
    <row r="127" spans="1:9" s="167" customFormat="1" ht="12" x14ac:dyDescent="0.2">
      <c r="A127" s="168" t="s">
        <v>83</v>
      </c>
      <c r="B127" s="179" t="s">
        <v>702</v>
      </c>
      <c r="C127" s="170" t="s">
        <v>900</v>
      </c>
      <c r="D127" s="162">
        <v>-0.23899999999999999</v>
      </c>
      <c r="E127" s="162">
        <v>3.5329999999999999</v>
      </c>
      <c r="F127" s="172">
        <f t="shared" si="4"/>
        <v>3.7719999999999998</v>
      </c>
      <c r="G127" s="173">
        <f t="shared" si="3"/>
        <v>-15.782426778242678</v>
      </c>
      <c r="H127" s="172"/>
      <c r="I127" s="166"/>
    </row>
    <row r="128" spans="1:9" s="167" customFormat="1" ht="15.75" customHeight="1" x14ac:dyDescent="0.2">
      <c r="A128" s="168" t="s">
        <v>82</v>
      </c>
      <c r="B128" s="179" t="s">
        <v>701</v>
      </c>
      <c r="C128" s="170" t="s">
        <v>900</v>
      </c>
      <c r="D128" s="162"/>
      <c r="E128" s="162"/>
      <c r="F128" s="172">
        <f t="shared" si="4"/>
        <v>0</v>
      </c>
      <c r="G128" s="173">
        <f t="shared" si="3"/>
        <v>0</v>
      </c>
      <c r="H128" s="172"/>
      <c r="I128" s="166"/>
    </row>
    <row r="129" spans="1:9" s="167" customFormat="1" ht="12" x14ac:dyDescent="0.2">
      <c r="A129" s="168" t="s">
        <v>81</v>
      </c>
      <c r="B129" s="179" t="s">
        <v>700</v>
      </c>
      <c r="C129" s="170" t="s">
        <v>900</v>
      </c>
      <c r="D129" s="162">
        <v>-0.3</v>
      </c>
      <c r="E129" s="162">
        <v>-0.27100000000000002</v>
      </c>
      <c r="F129" s="172">
        <f t="shared" si="4"/>
        <v>2.899999999999997E-2</v>
      </c>
      <c r="G129" s="173">
        <f t="shared" si="3"/>
        <v>-9.6666666666666567E-2</v>
      </c>
      <c r="H129" s="172"/>
      <c r="I129" s="166"/>
    </row>
    <row r="130" spans="1:9" s="167" customFormat="1" ht="12" x14ac:dyDescent="0.2">
      <c r="A130" s="168" t="s">
        <v>80</v>
      </c>
      <c r="B130" s="179" t="s">
        <v>699</v>
      </c>
      <c r="C130" s="170" t="s">
        <v>900</v>
      </c>
      <c r="D130" s="162"/>
      <c r="E130" s="162"/>
      <c r="F130" s="172">
        <f t="shared" si="4"/>
        <v>0</v>
      </c>
      <c r="G130" s="173">
        <f t="shared" si="3"/>
        <v>0</v>
      </c>
      <c r="H130" s="172"/>
      <c r="I130" s="166"/>
    </row>
    <row r="131" spans="1:9" s="167" customFormat="1" ht="15.75" customHeight="1" x14ac:dyDescent="0.2">
      <c r="A131" s="168" t="s">
        <v>79</v>
      </c>
      <c r="B131" s="179" t="s">
        <v>698</v>
      </c>
      <c r="C131" s="170" t="s">
        <v>900</v>
      </c>
      <c r="D131" s="162"/>
      <c r="E131" s="162"/>
      <c r="F131" s="172">
        <f t="shared" si="4"/>
        <v>0</v>
      </c>
      <c r="G131" s="173">
        <f t="shared" si="3"/>
        <v>0</v>
      </c>
      <c r="H131" s="172"/>
      <c r="I131" s="166"/>
    </row>
    <row r="132" spans="1:9" s="167" customFormat="1" ht="31.5" customHeight="1" x14ac:dyDescent="0.2">
      <c r="A132" s="168" t="s">
        <v>697</v>
      </c>
      <c r="B132" s="179" t="s">
        <v>330</v>
      </c>
      <c r="C132" s="170" t="s">
        <v>900</v>
      </c>
      <c r="D132" s="162"/>
      <c r="E132" s="162"/>
      <c r="F132" s="172">
        <f t="shared" si="4"/>
        <v>0</v>
      </c>
      <c r="G132" s="173">
        <f t="shared" si="3"/>
        <v>0</v>
      </c>
      <c r="H132" s="172"/>
      <c r="I132" s="166"/>
    </row>
    <row r="133" spans="1:9" s="167" customFormat="1" ht="15.75" customHeight="1" x14ac:dyDescent="0.2">
      <c r="A133" s="168" t="s">
        <v>696</v>
      </c>
      <c r="B133" s="175" t="s">
        <v>328</v>
      </c>
      <c r="C133" s="170" t="s">
        <v>900</v>
      </c>
      <c r="D133" s="162"/>
      <c r="E133" s="162"/>
      <c r="F133" s="172">
        <f t="shared" si="4"/>
        <v>0</v>
      </c>
      <c r="G133" s="173">
        <f t="shared" si="3"/>
        <v>0</v>
      </c>
      <c r="H133" s="172"/>
      <c r="I133" s="166"/>
    </row>
    <row r="134" spans="1:9" s="167" customFormat="1" ht="15.75" customHeight="1" x14ac:dyDescent="0.2">
      <c r="A134" s="168" t="s">
        <v>695</v>
      </c>
      <c r="B134" s="175" t="s">
        <v>326</v>
      </c>
      <c r="C134" s="170" t="s">
        <v>900</v>
      </c>
      <c r="D134" s="162"/>
      <c r="E134" s="162"/>
      <c r="F134" s="172">
        <f t="shared" si="4"/>
        <v>0</v>
      </c>
      <c r="G134" s="173">
        <f t="shared" si="3"/>
        <v>0</v>
      </c>
      <c r="H134" s="172"/>
      <c r="I134" s="166"/>
    </row>
    <row r="135" spans="1:9" s="167" customFormat="1" ht="12.75" thickBot="1" x14ac:dyDescent="0.25">
      <c r="A135" s="168" t="s">
        <v>694</v>
      </c>
      <c r="B135" s="179" t="s">
        <v>693</v>
      </c>
      <c r="C135" s="170" t="s">
        <v>900</v>
      </c>
      <c r="D135" s="162">
        <v>-0.4</v>
      </c>
      <c r="E135" s="162">
        <v>0.85699999999999998</v>
      </c>
      <c r="F135" s="172">
        <f t="shared" si="4"/>
        <v>1.2570000000000001</v>
      </c>
      <c r="G135" s="173">
        <f t="shared" si="3"/>
        <v>-3.1425000000000001</v>
      </c>
      <c r="H135" s="172"/>
      <c r="I135" s="166"/>
    </row>
    <row r="136" spans="1:9" s="167" customFormat="1" ht="36" x14ac:dyDescent="0.2">
      <c r="A136" s="168" t="s">
        <v>692</v>
      </c>
      <c r="B136" s="202" t="s">
        <v>691</v>
      </c>
      <c r="C136" s="170" t="s">
        <v>900</v>
      </c>
      <c r="D136" s="162">
        <f>D137+D141+D142+D143+D144+D145+D146+D147+D150</f>
        <v>-3.754</v>
      </c>
      <c r="E136" s="162">
        <f>E137+E141+E142+E143+E144+E145+E146+E147+E150</f>
        <v>7.2549999999999999</v>
      </c>
      <c r="F136" s="172">
        <f t="shared" si="4"/>
        <v>11.009</v>
      </c>
      <c r="G136" s="173">
        <f t="shared" si="3"/>
        <v>-2.932605221097496</v>
      </c>
      <c r="H136" s="165" t="s">
        <v>988</v>
      </c>
      <c r="I136" s="166"/>
    </row>
    <row r="137" spans="1:9" s="167" customFormat="1" ht="15.75" customHeight="1" x14ac:dyDescent="0.2">
      <c r="A137" s="168" t="s">
        <v>132</v>
      </c>
      <c r="B137" s="169" t="s">
        <v>901</v>
      </c>
      <c r="C137" s="170" t="s">
        <v>900</v>
      </c>
      <c r="D137" s="162"/>
      <c r="E137" s="162"/>
      <c r="F137" s="172">
        <f t="shared" si="4"/>
        <v>0</v>
      </c>
      <c r="G137" s="173">
        <f t="shared" si="3"/>
        <v>0</v>
      </c>
      <c r="H137" s="172"/>
      <c r="I137" s="166"/>
    </row>
    <row r="138" spans="1:9" s="167" customFormat="1" ht="31.5" customHeight="1" x14ac:dyDescent="0.2">
      <c r="A138" s="168" t="s">
        <v>164</v>
      </c>
      <c r="B138" s="177" t="s">
        <v>345</v>
      </c>
      <c r="C138" s="170" t="s">
        <v>900</v>
      </c>
      <c r="D138" s="162"/>
      <c r="E138" s="162"/>
      <c r="F138" s="172">
        <f t="shared" si="4"/>
        <v>0</v>
      </c>
      <c r="G138" s="173">
        <f t="shared" si="3"/>
        <v>0</v>
      </c>
      <c r="H138" s="172"/>
      <c r="I138" s="166"/>
    </row>
    <row r="139" spans="1:9" s="167" customFormat="1" ht="31.5" customHeight="1" x14ac:dyDescent="0.2">
      <c r="A139" s="168" t="s">
        <v>163</v>
      </c>
      <c r="B139" s="177" t="s">
        <v>343</v>
      </c>
      <c r="C139" s="170" t="s">
        <v>900</v>
      </c>
      <c r="D139" s="162"/>
      <c r="E139" s="162"/>
      <c r="F139" s="172">
        <f t="shared" si="4"/>
        <v>0</v>
      </c>
      <c r="G139" s="173">
        <f t="shared" si="3"/>
        <v>0</v>
      </c>
      <c r="H139" s="172"/>
      <c r="I139" s="166"/>
    </row>
    <row r="140" spans="1:9" s="167" customFormat="1" ht="31.5" customHeight="1" x14ac:dyDescent="0.2">
      <c r="A140" s="168" t="s">
        <v>162</v>
      </c>
      <c r="B140" s="177" t="s">
        <v>341</v>
      </c>
      <c r="C140" s="170" t="s">
        <v>900</v>
      </c>
      <c r="D140" s="162"/>
      <c r="E140" s="162"/>
      <c r="F140" s="172">
        <f t="shared" si="4"/>
        <v>0</v>
      </c>
      <c r="G140" s="173">
        <f t="shared" si="3"/>
        <v>0</v>
      </c>
      <c r="H140" s="172"/>
      <c r="I140" s="166"/>
    </row>
    <row r="141" spans="1:9" s="167" customFormat="1" ht="15.75" customHeight="1" x14ac:dyDescent="0.2">
      <c r="A141" s="168" t="s">
        <v>131</v>
      </c>
      <c r="B141" s="169" t="s">
        <v>340</v>
      </c>
      <c r="C141" s="170" t="s">
        <v>900</v>
      </c>
      <c r="D141" s="162"/>
      <c r="E141" s="162"/>
      <c r="F141" s="172">
        <f t="shared" si="4"/>
        <v>0</v>
      </c>
      <c r="G141" s="173">
        <f t="shared" si="3"/>
        <v>0</v>
      </c>
      <c r="H141" s="172"/>
      <c r="I141" s="166"/>
    </row>
    <row r="142" spans="1:9" s="167" customFormat="1" ht="12" x14ac:dyDescent="0.2">
      <c r="A142" s="168" t="s">
        <v>130</v>
      </c>
      <c r="B142" s="169" t="s">
        <v>339</v>
      </c>
      <c r="C142" s="170" t="s">
        <v>900</v>
      </c>
      <c r="D142" s="162">
        <v>-0.95399999999999996</v>
      </c>
      <c r="E142" s="162">
        <v>14.134</v>
      </c>
      <c r="F142" s="172">
        <f t="shared" si="4"/>
        <v>15.088000000000001</v>
      </c>
      <c r="G142" s="173">
        <f t="shared" si="3"/>
        <v>-15.815513626834383</v>
      </c>
      <c r="H142" s="172"/>
      <c r="I142" s="166"/>
    </row>
    <row r="143" spans="1:9" s="167" customFormat="1" ht="15.75" customHeight="1" x14ac:dyDescent="0.2">
      <c r="A143" s="168" t="s">
        <v>129</v>
      </c>
      <c r="B143" s="169" t="s">
        <v>338</v>
      </c>
      <c r="C143" s="170" t="s">
        <v>900</v>
      </c>
      <c r="D143" s="162"/>
      <c r="E143" s="162"/>
      <c r="F143" s="172">
        <f t="shared" si="4"/>
        <v>0</v>
      </c>
      <c r="G143" s="173">
        <f t="shared" si="3"/>
        <v>0</v>
      </c>
      <c r="H143" s="172"/>
      <c r="I143" s="166"/>
    </row>
    <row r="144" spans="1:9" s="167" customFormat="1" ht="12" x14ac:dyDescent="0.2">
      <c r="A144" s="168" t="s">
        <v>128</v>
      </c>
      <c r="B144" s="174" t="s">
        <v>336</v>
      </c>
      <c r="C144" s="170" t="s">
        <v>900</v>
      </c>
      <c r="D144" s="162">
        <v>-1.2</v>
      </c>
      <c r="E144" s="162">
        <v>-1.0820000000000001</v>
      </c>
      <c r="F144" s="172">
        <f t="shared" si="4"/>
        <v>0.11799999999999988</v>
      </c>
      <c r="G144" s="173">
        <f t="shared" si="3"/>
        <v>-9.8333333333333245E-2</v>
      </c>
      <c r="H144" s="172"/>
      <c r="I144" s="166"/>
    </row>
    <row r="145" spans="1:9" s="167" customFormat="1" ht="12" x14ac:dyDescent="0.2">
      <c r="A145" s="168" t="s">
        <v>127</v>
      </c>
      <c r="B145" s="169" t="s">
        <v>334</v>
      </c>
      <c r="C145" s="170" t="s">
        <v>900</v>
      </c>
      <c r="D145" s="162"/>
      <c r="E145" s="162"/>
      <c r="F145" s="172">
        <f t="shared" si="4"/>
        <v>0</v>
      </c>
      <c r="G145" s="173">
        <f t="shared" si="3"/>
        <v>0</v>
      </c>
      <c r="H145" s="172"/>
      <c r="I145" s="166"/>
    </row>
    <row r="146" spans="1:9" s="167" customFormat="1" ht="15.75" customHeight="1" x14ac:dyDescent="0.2">
      <c r="A146" s="168" t="s">
        <v>126</v>
      </c>
      <c r="B146" s="169" t="s">
        <v>332</v>
      </c>
      <c r="C146" s="170" t="s">
        <v>900</v>
      </c>
      <c r="D146" s="162"/>
      <c r="E146" s="162"/>
      <c r="F146" s="172">
        <f t="shared" si="4"/>
        <v>0</v>
      </c>
      <c r="G146" s="173">
        <f t="shared" si="3"/>
        <v>0</v>
      </c>
      <c r="H146" s="172"/>
      <c r="I146" s="166"/>
    </row>
    <row r="147" spans="1:9" s="167" customFormat="1" ht="31.5" customHeight="1" x14ac:dyDescent="0.2">
      <c r="A147" s="168" t="s">
        <v>690</v>
      </c>
      <c r="B147" s="174" t="s">
        <v>330</v>
      </c>
      <c r="C147" s="170" t="s">
        <v>900</v>
      </c>
      <c r="D147" s="162"/>
      <c r="E147" s="162"/>
      <c r="F147" s="172">
        <f t="shared" si="4"/>
        <v>0</v>
      </c>
      <c r="G147" s="173">
        <f t="shared" si="3"/>
        <v>0</v>
      </c>
      <c r="H147" s="172"/>
      <c r="I147" s="166"/>
    </row>
    <row r="148" spans="1:9" s="167" customFormat="1" ht="15.75" customHeight="1" x14ac:dyDescent="0.2">
      <c r="A148" s="168" t="s">
        <v>689</v>
      </c>
      <c r="B148" s="175" t="s">
        <v>902</v>
      </c>
      <c r="C148" s="170" t="s">
        <v>900</v>
      </c>
      <c r="D148" s="162"/>
      <c r="E148" s="162"/>
      <c r="F148" s="172">
        <f t="shared" si="4"/>
        <v>0</v>
      </c>
      <c r="G148" s="173">
        <f t="shared" si="3"/>
        <v>0</v>
      </c>
      <c r="H148" s="172"/>
      <c r="I148" s="166"/>
    </row>
    <row r="149" spans="1:9" s="167" customFormat="1" ht="15.75" customHeight="1" x14ac:dyDescent="0.2">
      <c r="A149" s="168" t="s">
        <v>688</v>
      </c>
      <c r="B149" s="175" t="s">
        <v>326</v>
      </c>
      <c r="C149" s="170" t="s">
        <v>900</v>
      </c>
      <c r="D149" s="162"/>
      <c r="E149" s="162"/>
      <c r="F149" s="172">
        <f t="shared" si="4"/>
        <v>0</v>
      </c>
      <c r="G149" s="173">
        <f t="shared" si="3"/>
        <v>0</v>
      </c>
      <c r="H149" s="172"/>
      <c r="I149" s="166"/>
    </row>
    <row r="150" spans="1:9" s="167" customFormat="1" ht="12" x14ac:dyDescent="0.2">
      <c r="A150" s="168" t="s">
        <v>687</v>
      </c>
      <c r="B150" s="169" t="s">
        <v>318</v>
      </c>
      <c r="C150" s="170" t="s">
        <v>900</v>
      </c>
      <c r="D150" s="162">
        <v>-1.6</v>
      </c>
      <c r="E150" s="162">
        <v>-5.7969999999999997</v>
      </c>
      <c r="F150" s="172">
        <f t="shared" si="4"/>
        <v>-4.1969999999999992</v>
      </c>
      <c r="G150" s="173">
        <f t="shared" si="3"/>
        <v>2.6231249999999995</v>
      </c>
      <c r="H150" s="172"/>
      <c r="I150" s="166"/>
    </row>
    <row r="151" spans="1:9" s="167" customFormat="1" ht="12" x14ac:dyDescent="0.2">
      <c r="A151" s="168" t="s">
        <v>363</v>
      </c>
      <c r="B151" s="202" t="s">
        <v>362</v>
      </c>
      <c r="C151" s="170" t="s">
        <v>900</v>
      </c>
      <c r="D151" s="162">
        <f>SUM(D152:D155)</f>
        <v>0</v>
      </c>
      <c r="E151" s="162">
        <f>SUM(E152:E155)</f>
        <v>7.2549999999999999</v>
      </c>
      <c r="F151" s="172">
        <f t="shared" si="4"/>
        <v>7.2549999999999999</v>
      </c>
      <c r="G151" s="173">
        <f t="shared" si="3"/>
        <v>0</v>
      </c>
      <c r="H151" s="172"/>
      <c r="I151" s="166"/>
    </row>
    <row r="152" spans="1:9" s="167" customFormat="1" ht="12" x14ac:dyDescent="0.2">
      <c r="A152" s="168" t="s">
        <v>186</v>
      </c>
      <c r="B152" s="179" t="s">
        <v>361</v>
      </c>
      <c r="C152" s="170" t="s">
        <v>900</v>
      </c>
      <c r="D152" s="162"/>
      <c r="E152" s="162"/>
      <c r="F152" s="172">
        <f t="shared" si="4"/>
        <v>0</v>
      </c>
      <c r="G152" s="173">
        <f t="shared" si="3"/>
        <v>0</v>
      </c>
      <c r="H152" s="172"/>
      <c r="I152" s="166"/>
    </row>
    <row r="153" spans="1:9" s="167" customFormat="1" ht="12" x14ac:dyDescent="0.2">
      <c r="A153" s="168" t="s">
        <v>185</v>
      </c>
      <c r="B153" s="179" t="s">
        <v>360</v>
      </c>
      <c r="C153" s="170" t="s">
        <v>900</v>
      </c>
      <c r="D153" s="162"/>
      <c r="E153" s="162"/>
      <c r="F153" s="172">
        <f t="shared" si="4"/>
        <v>0</v>
      </c>
      <c r="G153" s="173">
        <f t="shared" si="3"/>
        <v>0</v>
      </c>
      <c r="H153" s="172"/>
      <c r="I153" s="166"/>
    </row>
    <row r="154" spans="1:9" s="167" customFormat="1" ht="12" x14ac:dyDescent="0.2">
      <c r="A154" s="168" t="s">
        <v>184</v>
      </c>
      <c r="B154" s="179" t="s">
        <v>359</v>
      </c>
      <c r="C154" s="170" t="s">
        <v>900</v>
      </c>
      <c r="D154" s="162"/>
      <c r="E154" s="162"/>
      <c r="F154" s="172">
        <f t="shared" si="4"/>
        <v>0</v>
      </c>
      <c r="G154" s="173">
        <f>IFERROR(F154/D154,0)</f>
        <v>0</v>
      </c>
      <c r="H154" s="172"/>
      <c r="I154" s="166"/>
    </row>
    <row r="155" spans="1:9" s="167" customFormat="1" ht="18" customHeight="1" thickBot="1" x14ac:dyDescent="0.25">
      <c r="A155" s="191" t="s">
        <v>183</v>
      </c>
      <c r="B155" s="179" t="s">
        <v>358</v>
      </c>
      <c r="C155" s="193" t="s">
        <v>900</v>
      </c>
      <c r="D155" s="194">
        <v>0</v>
      </c>
      <c r="E155" s="194">
        <v>7.2549999999999999</v>
      </c>
      <c r="F155" s="195">
        <f t="shared" ref="F155:F161" si="5">E155-D155</f>
        <v>7.2549999999999999</v>
      </c>
      <c r="G155" s="196">
        <f>IFERROR(F155/D155,0)</f>
        <v>0</v>
      </c>
      <c r="H155" s="195"/>
      <c r="I155" s="166"/>
    </row>
    <row r="156" spans="1:9" s="167" customFormat="1" ht="18" customHeight="1" x14ac:dyDescent="0.2">
      <c r="A156" s="158" t="s">
        <v>357</v>
      </c>
      <c r="B156" s="159" t="s">
        <v>247</v>
      </c>
      <c r="C156" s="160" t="s">
        <v>246</v>
      </c>
      <c r="D156" s="190"/>
      <c r="E156" s="190"/>
      <c r="F156" s="163"/>
      <c r="G156" s="163"/>
      <c r="H156" s="163"/>
      <c r="I156" s="166"/>
    </row>
    <row r="157" spans="1:9" s="167" customFormat="1" ht="37.5" customHeight="1" x14ac:dyDescent="0.2">
      <c r="A157" s="168" t="s">
        <v>181</v>
      </c>
      <c r="B157" s="179" t="s">
        <v>906</v>
      </c>
      <c r="C157" s="170" t="s">
        <v>900</v>
      </c>
      <c r="D157" s="162">
        <f>D106+D102+D66</f>
        <v>-0.51100000000001167</v>
      </c>
      <c r="E157" s="162">
        <f>E106+E102+E66</f>
        <v>19.04999999999999</v>
      </c>
      <c r="F157" s="172">
        <f t="shared" si="5"/>
        <v>19.561</v>
      </c>
      <c r="G157" s="173">
        <f>IFERROR(F157/D157,0)</f>
        <v>-38.279843444226131</v>
      </c>
      <c r="H157" s="172"/>
      <c r="I157" s="166"/>
    </row>
    <row r="158" spans="1:9" s="167" customFormat="1" ht="18" customHeight="1" x14ac:dyDescent="0.2">
      <c r="A158" s="168" t="s">
        <v>180</v>
      </c>
      <c r="B158" s="179" t="s">
        <v>356</v>
      </c>
      <c r="C158" s="170" t="s">
        <v>900</v>
      </c>
      <c r="D158" s="162"/>
      <c r="E158" s="162"/>
      <c r="F158" s="172">
        <f t="shared" si="5"/>
        <v>0</v>
      </c>
      <c r="G158" s="173">
        <f>IFERROR(F158/D158,0)</f>
        <v>0</v>
      </c>
      <c r="H158" s="172"/>
      <c r="I158" s="166"/>
    </row>
    <row r="159" spans="1:9" s="167" customFormat="1" ht="18" customHeight="1" x14ac:dyDescent="0.2">
      <c r="A159" s="168" t="s">
        <v>355</v>
      </c>
      <c r="B159" s="177" t="s">
        <v>354</v>
      </c>
      <c r="C159" s="170" t="s">
        <v>900</v>
      </c>
      <c r="D159" s="162"/>
      <c r="E159" s="162"/>
      <c r="F159" s="172">
        <f t="shared" si="5"/>
        <v>0</v>
      </c>
      <c r="G159" s="173">
        <f>IFERROR(F159/D159,0)</f>
        <v>0</v>
      </c>
      <c r="H159" s="172"/>
      <c r="I159" s="166"/>
    </row>
    <row r="160" spans="1:9" s="167" customFormat="1" ht="18" customHeight="1" x14ac:dyDescent="0.2">
      <c r="A160" s="168" t="s">
        <v>179</v>
      </c>
      <c r="B160" s="179" t="s">
        <v>353</v>
      </c>
      <c r="C160" s="170" t="s">
        <v>900</v>
      </c>
      <c r="D160" s="162"/>
      <c r="E160" s="162"/>
      <c r="F160" s="172">
        <f t="shared" si="5"/>
        <v>0</v>
      </c>
      <c r="G160" s="173">
        <f>IFERROR(F160/D160,0)</f>
        <v>0</v>
      </c>
      <c r="H160" s="172"/>
      <c r="I160" s="166"/>
    </row>
    <row r="161" spans="1:9" s="167" customFormat="1" ht="18" customHeight="1" x14ac:dyDescent="0.2">
      <c r="A161" s="183" t="s">
        <v>352</v>
      </c>
      <c r="B161" s="177" t="s">
        <v>351</v>
      </c>
      <c r="C161" s="170" t="s">
        <v>900</v>
      </c>
      <c r="D161" s="186"/>
      <c r="E161" s="162"/>
      <c r="F161" s="187">
        <f t="shared" si="5"/>
        <v>0</v>
      </c>
      <c r="G161" s="188">
        <f>IFERROR(F161/D161,0)</f>
        <v>0</v>
      </c>
      <c r="H161" s="187"/>
      <c r="I161" s="166"/>
    </row>
    <row r="162" spans="1:9" s="167" customFormat="1" ht="24.75" thickBot="1" x14ac:dyDescent="0.25">
      <c r="A162" s="191" t="s">
        <v>178</v>
      </c>
      <c r="B162" s="203" t="s">
        <v>350</v>
      </c>
      <c r="C162" s="193" t="s">
        <v>246</v>
      </c>
      <c r="D162" s="194">
        <f>D160/D157</f>
        <v>0</v>
      </c>
      <c r="E162" s="194">
        <f>E160/E157</f>
        <v>0</v>
      </c>
      <c r="F162" s="195"/>
      <c r="G162" s="196"/>
      <c r="H162" s="195"/>
      <c r="I162" s="166"/>
    </row>
    <row r="163" spans="1:9" s="157" customFormat="1" ht="16.5" thickBot="1" x14ac:dyDescent="0.3">
      <c r="A163" s="451" t="s">
        <v>349</v>
      </c>
      <c r="B163" s="452"/>
      <c r="C163" s="452"/>
      <c r="D163" s="452"/>
      <c r="E163" s="452"/>
      <c r="F163" s="452"/>
      <c r="G163" s="452"/>
      <c r="H163" s="452"/>
      <c r="I163" s="145"/>
    </row>
    <row r="164" spans="1:9" s="167" customFormat="1" ht="31.5" customHeight="1" x14ac:dyDescent="0.2">
      <c r="A164" s="158" t="s">
        <v>348</v>
      </c>
      <c r="B164" s="159" t="s">
        <v>347</v>
      </c>
      <c r="C164" s="160" t="s">
        <v>900</v>
      </c>
      <c r="D164" s="190"/>
      <c r="E164" s="190">
        <v>111.426</v>
      </c>
      <c r="F164" s="163">
        <f t="shared" ref="F164:F227" si="6">E164-D164</f>
        <v>111.426</v>
      </c>
      <c r="G164" s="164">
        <f t="shared" ref="G164:G216" si="7">IFERROR(F164/D164,0)</f>
        <v>0</v>
      </c>
      <c r="H164" s="163"/>
      <c r="I164" s="166"/>
    </row>
    <row r="165" spans="1:9" s="167" customFormat="1" ht="15.75" customHeight="1" x14ac:dyDescent="0.2">
      <c r="A165" s="168" t="s">
        <v>176</v>
      </c>
      <c r="B165" s="169" t="s">
        <v>901</v>
      </c>
      <c r="C165" s="170" t="s">
        <v>900</v>
      </c>
      <c r="D165" s="162"/>
      <c r="E165" s="162"/>
      <c r="F165" s="172">
        <f t="shared" si="6"/>
        <v>0</v>
      </c>
      <c r="G165" s="173">
        <f t="shared" si="7"/>
        <v>0</v>
      </c>
      <c r="H165" s="172"/>
      <c r="I165" s="166"/>
    </row>
    <row r="166" spans="1:9" s="167" customFormat="1" ht="31.5" customHeight="1" x14ac:dyDescent="0.2">
      <c r="A166" s="168" t="s">
        <v>346</v>
      </c>
      <c r="B166" s="177" t="s">
        <v>345</v>
      </c>
      <c r="C166" s="170" t="s">
        <v>900</v>
      </c>
      <c r="D166" s="162"/>
      <c r="E166" s="162"/>
      <c r="F166" s="172">
        <f t="shared" si="6"/>
        <v>0</v>
      </c>
      <c r="G166" s="173">
        <f t="shared" si="7"/>
        <v>0</v>
      </c>
      <c r="H166" s="172"/>
      <c r="I166" s="166"/>
    </row>
    <row r="167" spans="1:9" s="167" customFormat="1" ht="31.5" customHeight="1" x14ac:dyDescent="0.2">
      <c r="A167" s="168" t="s">
        <v>344</v>
      </c>
      <c r="B167" s="177" t="s">
        <v>343</v>
      </c>
      <c r="C167" s="170" t="s">
        <v>900</v>
      </c>
      <c r="D167" s="162"/>
      <c r="E167" s="162"/>
      <c r="F167" s="172">
        <f t="shared" si="6"/>
        <v>0</v>
      </c>
      <c r="G167" s="173">
        <f t="shared" si="7"/>
        <v>0</v>
      </c>
      <c r="H167" s="172"/>
      <c r="I167" s="166"/>
    </row>
    <row r="168" spans="1:9" s="167" customFormat="1" ht="31.5" customHeight="1" x14ac:dyDescent="0.2">
      <c r="A168" s="168" t="s">
        <v>342</v>
      </c>
      <c r="B168" s="177" t="s">
        <v>341</v>
      </c>
      <c r="C168" s="170" t="s">
        <v>900</v>
      </c>
      <c r="D168" s="162"/>
      <c r="E168" s="162"/>
      <c r="F168" s="172">
        <f t="shared" si="6"/>
        <v>0</v>
      </c>
      <c r="G168" s="173">
        <f t="shared" si="7"/>
        <v>0</v>
      </c>
      <c r="H168" s="172"/>
      <c r="I168" s="166"/>
    </row>
    <row r="169" spans="1:9" s="167" customFormat="1" ht="15.75" customHeight="1" x14ac:dyDescent="0.2">
      <c r="A169" s="168" t="s">
        <v>175</v>
      </c>
      <c r="B169" s="169" t="s">
        <v>340</v>
      </c>
      <c r="C169" s="170" t="s">
        <v>900</v>
      </c>
      <c r="D169" s="162"/>
      <c r="E169" s="162"/>
      <c r="F169" s="172">
        <f t="shared" si="6"/>
        <v>0</v>
      </c>
      <c r="G169" s="173">
        <f t="shared" si="7"/>
        <v>0</v>
      </c>
      <c r="H169" s="172"/>
      <c r="I169" s="166"/>
    </row>
    <row r="170" spans="1:9" s="167" customFormat="1" ht="12" x14ac:dyDescent="0.2">
      <c r="A170" s="168" t="s">
        <v>174</v>
      </c>
      <c r="B170" s="169" t="s">
        <v>339</v>
      </c>
      <c r="C170" s="170" t="s">
        <v>900</v>
      </c>
      <c r="D170" s="162"/>
      <c r="E170" s="162">
        <v>102.583</v>
      </c>
      <c r="F170" s="172">
        <f t="shared" si="6"/>
        <v>102.583</v>
      </c>
      <c r="G170" s="173">
        <f t="shared" si="7"/>
        <v>0</v>
      </c>
      <c r="H170" s="172"/>
      <c r="I170" s="166"/>
    </row>
    <row r="171" spans="1:9" s="167" customFormat="1" ht="15.75" customHeight="1" x14ac:dyDescent="0.2">
      <c r="A171" s="168" t="s">
        <v>173</v>
      </c>
      <c r="B171" s="169" t="s">
        <v>338</v>
      </c>
      <c r="C171" s="170" t="s">
        <v>900</v>
      </c>
      <c r="D171" s="162"/>
      <c r="E171" s="162"/>
      <c r="F171" s="172">
        <f t="shared" si="6"/>
        <v>0</v>
      </c>
      <c r="G171" s="173">
        <f t="shared" si="7"/>
        <v>0</v>
      </c>
      <c r="H171" s="172"/>
      <c r="I171" s="166"/>
    </row>
    <row r="172" spans="1:9" s="167" customFormat="1" ht="12" x14ac:dyDescent="0.2">
      <c r="A172" s="168" t="s">
        <v>337</v>
      </c>
      <c r="B172" s="169" t="s">
        <v>336</v>
      </c>
      <c r="C172" s="170" t="s">
        <v>900</v>
      </c>
      <c r="D172" s="162"/>
      <c r="E172" s="162">
        <v>1.516</v>
      </c>
      <c r="F172" s="172">
        <f t="shared" si="6"/>
        <v>1.516</v>
      </c>
      <c r="G172" s="173">
        <f t="shared" si="7"/>
        <v>0</v>
      </c>
      <c r="H172" s="172"/>
      <c r="I172" s="166"/>
    </row>
    <row r="173" spans="1:9" s="167" customFormat="1" ht="12" x14ac:dyDescent="0.2">
      <c r="A173" s="168" t="s">
        <v>335</v>
      </c>
      <c r="B173" s="169" t="s">
        <v>334</v>
      </c>
      <c r="C173" s="170" t="s">
        <v>900</v>
      </c>
      <c r="D173" s="162"/>
      <c r="E173" s="162"/>
      <c r="F173" s="172">
        <f t="shared" si="6"/>
        <v>0</v>
      </c>
      <c r="G173" s="173">
        <f t="shared" si="7"/>
        <v>0</v>
      </c>
      <c r="H173" s="172"/>
      <c r="I173" s="166"/>
    </row>
    <row r="174" spans="1:9" s="167" customFormat="1" ht="15.75" customHeight="1" x14ac:dyDescent="0.2">
      <c r="A174" s="168" t="s">
        <v>333</v>
      </c>
      <c r="B174" s="169" t="s">
        <v>332</v>
      </c>
      <c r="C174" s="170" t="s">
        <v>900</v>
      </c>
      <c r="D174" s="162"/>
      <c r="E174" s="162"/>
      <c r="F174" s="172">
        <f t="shared" si="6"/>
        <v>0</v>
      </c>
      <c r="G174" s="173">
        <f t="shared" si="7"/>
        <v>0</v>
      </c>
      <c r="H174" s="172"/>
      <c r="I174" s="166"/>
    </row>
    <row r="175" spans="1:9" s="167" customFormat="1" ht="31.5" customHeight="1" x14ac:dyDescent="0.2">
      <c r="A175" s="168" t="s">
        <v>331</v>
      </c>
      <c r="B175" s="174" t="s">
        <v>330</v>
      </c>
      <c r="C175" s="170" t="s">
        <v>900</v>
      </c>
      <c r="D175" s="162"/>
      <c r="E175" s="162"/>
      <c r="F175" s="172">
        <f t="shared" si="6"/>
        <v>0</v>
      </c>
      <c r="G175" s="173">
        <f t="shared" si="7"/>
        <v>0</v>
      </c>
      <c r="H175" s="172"/>
      <c r="I175" s="166"/>
    </row>
    <row r="176" spans="1:9" s="167" customFormat="1" ht="15.75" customHeight="1" x14ac:dyDescent="0.2">
      <c r="A176" s="168" t="s">
        <v>329</v>
      </c>
      <c r="B176" s="175" t="s">
        <v>902</v>
      </c>
      <c r="C176" s="170" t="s">
        <v>900</v>
      </c>
      <c r="D176" s="162"/>
      <c r="E176" s="162"/>
      <c r="F176" s="172">
        <f t="shared" si="6"/>
        <v>0</v>
      </c>
      <c r="G176" s="173">
        <f t="shared" si="7"/>
        <v>0</v>
      </c>
      <c r="H176" s="172"/>
      <c r="I176" s="166"/>
    </row>
    <row r="177" spans="1:9" s="167" customFormat="1" ht="15.75" customHeight="1" x14ac:dyDescent="0.2">
      <c r="A177" s="168" t="s">
        <v>327</v>
      </c>
      <c r="B177" s="175" t="s">
        <v>326</v>
      </c>
      <c r="C177" s="170" t="s">
        <v>900</v>
      </c>
      <c r="D177" s="162"/>
      <c r="E177" s="162"/>
      <c r="F177" s="172">
        <f t="shared" si="6"/>
        <v>0</v>
      </c>
      <c r="G177" s="173">
        <f t="shared" si="7"/>
        <v>0</v>
      </c>
      <c r="H177" s="172"/>
      <c r="I177" s="166"/>
    </row>
    <row r="178" spans="1:9" s="167" customFormat="1" ht="31.5" customHeight="1" x14ac:dyDescent="0.2">
      <c r="A178" s="168" t="s">
        <v>325</v>
      </c>
      <c r="B178" s="179" t="s">
        <v>324</v>
      </c>
      <c r="C178" s="170" t="s">
        <v>900</v>
      </c>
      <c r="D178" s="162"/>
      <c r="E178" s="162"/>
      <c r="F178" s="172">
        <f t="shared" si="6"/>
        <v>0</v>
      </c>
      <c r="G178" s="173">
        <f t="shared" si="7"/>
        <v>0</v>
      </c>
      <c r="H178" s="172"/>
      <c r="I178" s="166"/>
    </row>
    <row r="179" spans="1:9" s="167" customFormat="1" ht="15.75" customHeight="1" x14ac:dyDescent="0.2">
      <c r="A179" s="168" t="s">
        <v>323</v>
      </c>
      <c r="B179" s="177" t="s">
        <v>322</v>
      </c>
      <c r="C179" s="170" t="s">
        <v>900</v>
      </c>
      <c r="D179" s="162"/>
      <c r="E179" s="162"/>
      <c r="F179" s="172">
        <f t="shared" si="6"/>
        <v>0</v>
      </c>
      <c r="G179" s="173">
        <f t="shared" si="7"/>
        <v>0</v>
      </c>
      <c r="H179" s="172"/>
      <c r="I179" s="166"/>
    </row>
    <row r="180" spans="1:9" s="167" customFormat="1" ht="31.5" customHeight="1" x14ac:dyDescent="0.2">
      <c r="A180" s="168" t="s">
        <v>321</v>
      </c>
      <c r="B180" s="177" t="s">
        <v>320</v>
      </c>
      <c r="C180" s="170" t="s">
        <v>900</v>
      </c>
      <c r="D180" s="162"/>
      <c r="E180" s="162"/>
      <c r="F180" s="172">
        <f t="shared" si="6"/>
        <v>0</v>
      </c>
      <c r="G180" s="173">
        <f t="shared" si="7"/>
        <v>0</v>
      </c>
      <c r="H180" s="172"/>
      <c r="I180" s="166"/>
    </row>
    <row r="181" spans="1:9" s="167" customFormat="1" ht="12" x14ac:dyDescent="0.2">
      <c r="A181" s="168" t="s">
        <v>319</v>
      </c>
      <c r="B181" s="169" t="s">
        <v>318</v>
      </c>
      <c r="C181" s="170" t="s">
        <v>900</v>
      </c>
      <c r="D181" s="162">
        <f>D164-D170-D172-D173</f>
        <v>0</v>
      </c>
      <c r="E181" s="162">
        <f>E164-E170-E172-E173</f>
        <v>7.3270000000000035</v>
      </c>
      <c r="F181" s="172">
        <f t="shared" si="6"/>
        <v>7.3270000000000035</v>
      </c>
      <c r="G181" s="173">
        <f t="shared" si="7"/>
        <v>0</v>
      </c>
      <c r="H181" s="172"/>
      <c r="I181" s="166"/>
    </row>
    <row r="182" spans="1:9" s="167" customFormat="1" ht="12" x14ac:dyDescent="0.2">
      <c r="A182" s="168" t="s">
        <v>317</v>
      </c>
      <c r="B182" s="202" t="s">
        <v>316</v>
      </c>
      <c r="C182" s="170" t="s">
        <v>900</v>
      </c>
      <c r="D182" s="162"/>
      <c r="E182" s="162">
        <v>111.46599999999999</v>
      </c>
      <c r="F182" s="172">
        <f t="shared" si="6"/>
        <v>111.46599999999999</v>
      </c>
      <c r="G182" s="173">
        <f t="shared" si="7"/>
        <v>0</v>
      </c>
      <c r="H182" s="172"/>
      <c r="I182" s="166"/>
    </row>
    <row r="183" spans="1:9" s="167" customFormat="1" ht="12" x14ac:dyDescent="0.2">
      <c r="A183" s="168" t="s">
        <v>315</v>
      </c>
      <c r="B183" s="179" t="s">
        <v>314</v>
      </c>
      <c r="C183" s="170" t="s">
        <v>900</v>
      </c>
      <c r="D183" s="162"/>
      <c r="E183" s="162">
        <v>0.73899999999999999</v>
      </c>
      <c r="F183" s="172">
        <f t="shared" si="6"/>
        <v>0.73899999999999999</v>
      </c>
      <c r="G183" s="173">
        <f t="shared" si="7"/>
        <v>0</v>
      </c>
      <c r="H183" s="172"/>
      <c r="I183" s="166"/>
    </row>
    <row r="184" spans="1:9" s="167" customFormat="1" ht="12" x14ac:dyDescent="0.2">
      <c r="A184" s="168" t="s">
        <v>313</v>
      </c>
      <c r="B184" s="179" t="s">
        <v>312</v>
      </c>
      <c r="C184" s="170" t="s">
        <v>900</v>
      </c>
      <c r="D184" s="162">
        <f>D185+D186+D187</f>
        <v>0</v>
      </c>
      <c r="E184" s="162">
        <f>E185+E186+E187</f>
        <v>0</v>
      </c>
      <c r="F184" s="172">
        <f t="shared" si="6"/>
        <v>0</v>
      </c>
      <c r="G184" s="173">
        <f t="shared" si="7"/>
        <v>0</v>
      </c>
      <c r="H184" s="172"/>
      <c r="I184" s="166"/>
    </row>
    <row r="185" spans="1:9" s="167" customFormat="1" ht="12" x14ac:dyDescent="0.2">
      <c r="A185" s="168" t="s">
        <v>311</v>
      </c>
      <c r="B185" s="177" t="s">
        <v>310</v>
      </c>
      <c r="C185" s="170" t="s">
        <v>900</v>
      </c>
      <c r="D185" s="162"/>
      <c r="E185" s="162"/>
      <c r="F185" s="172">
        <f t="shared" si="6"/>
        <v>0</v>
      </c>
      <c r="G185" s="173">
        <f t="shared" si="7"/>
        <v>0</v>
      </c>
      <c r="H185" s="172"/>
      <c r="I185" s="178"/>
    </row>
    <row r="186" spans="1:9" s="167" customFormat="1" ht="12" x14ac:dyDescent="0.2">
      <c r="A186" s="168" t="s">
        <v>309</v>
      </c>
      <c r="B186" s="177" t="s">
        <v>308</v>
      </c>
      <c r="C186" s="170" t="s">
        <v>900</v>
      </c>
      <c r="D186" s="162"/>
      <c r="E186" s="162"/>
      <c r="F186" s="172">
        <f t="shared" si="6"/>
        <v>0</v>
      </c>
      <c r="G186" s="173">
        <f t="shared" si="7"/>
        <v>0</v>
      </c>
      <c r="H186" s="172"/>
      <c r="I186" s="166"/>
    </row>
    <row r="187" spans="1:9" s="167" customFormat="1" ht="12" x14ac:dyDescent="0.2">
      <c r="A187" s="168" t="s">
        <v>307</v>
      </c>
      <c r="B187" s="177" t="s">
        <v>306</v>
      </c>
      <c r="C187" s="170" t="s">
        <v>900</v>
      </c>
      <c r="D187" s="162"/>
      <c r="E187" s="162"/>
      <c r="F187" s="172">
        <f t="shared" si="6"/>
        <v>0</v>
      </c>
      <c r="G187" s="173">
        <f t="shared" si="7"/>
        <v>0</v>
      </c>
      <c r="H187" s="172"/>
      <c r="I187" s="166"/>
    </row>
    <row r="188" spans="1:9" s="167" customFormat="1" ht="24" x14ac:dyDescent="0.2">
      <c r="A188" s="168" t="s">
        <v>305</v>
      </c>
      <c r="B188" s="179" t="s">
        <v>304</v>
      </c>
      <c r="C188" s="170" t="s">
        <v>900</v>
      </c>
      <c r="D188" s="162"/>
      <c r="E188" s="162"/>
      <c r="F188" s="172">
        <f t="shared" si="6"/>
        <v>0</v>
      </c>
      <c r="G188" s="173">
        <f t="shared" si="7"/>
        <v>0</v>
      </c>
      <c r="H188" s="172"/>
      <c r="I188" s="166"/>
    </row>
    <row r="189" spans="1:9" s="167" customFormat="1" ht="24" x14ac:dyDescent="0.2">
      <c r="A189" s="168" t="s">
        <v>303</v>
      </c>
      <c r="B189" s="179" t="s">
        <v>302</v>
      </c>
      <c r="C189" s="170" t="s">
        <v>900</v>
      </c>
      <c r="D189" s="162"/>
      <c r="E189" s="162">
        <v>26.323</v>
      </c>
      <c r="F189" s="172">
        <f t="shared" si="6"/>
        <v>26.323</v>
      </c>
      <c r="G189" s="173">
        <f t="shared" si="7"/>
        <v>0</v>
      </c>
      <c r="H189" s="172"/>
      <c r="I189" s="166"/>
    </row>
    <row r="190" spans="1:9" s="167" customFormat="1" ht="12" x14ac:dyDescent="0.2">
      <c r="A190" s="168" t="s">
        <v>301</v>
      </c>
      <c r="B190" s="179" t="s">
        <v>300</v>
      </c>
      <c r="C190" s="170" t="s">
        <v>900</v>
      </c>
      <c r="D190" s="162"/>
      <c r="E190" s="162"/>
      <c r="F190" s="172">
        <f t="shared" si="6"/>
        <v>0</v>
      </c>
      <c r="G190" s="173">
        <f t="shared" si="7"/>
        <v>0</v>
      </c>
      <c r="H190" s="172"/>
      <c r="I190" s="166"/>
    </row>
    <row r="191" spans="1:9" s="167" customFormat="1" ht="12" x14ac:dyDescent="0.2">
      <c r="A191" s="168" t="s">
        <v>299</v>
      </c>
      <c r="B191" s="179" t="s">
        <v>298</v>
      </c>
      <c r="C191" s="170" t="s">
        <v>900</v>
      </c>
      <c r="D191" s="162"/>
      <c r="E191" s="162">
        <v>21.088000000000001</v>
      </c>
      <c r="F191" s="172">
        <f t="shared" si="6"/>
        <v>21.088000000000001</v>
      </c>
      <c r="G191" s="173">
        <f t="shared" si="7"/>
        <v>0</v>
      </c>
      <c r="H191" s="172"/>
      <c r="I191" s="166"/>
    </row>
    <row r="192" spans="1:9" s="167" customFormat="1" ht="12" x14ac:dyDescent="0.2">
      <c r="A192" s="168" t="s">
        <v>297</v>
      </c>
      <c r="B192" s="179" t="s">
        <v>296</v>
      </c>
      <c r="C192" s="170" t="s">
        <v>900</v>
      </c>
      <c r="D192" s="162"/>
      <c r="E192" s="162"/>
      <c r="F192" s="172">
        <f t="shared" si="6"/>
        <v>0</v>
      </c>
      <c r="G192" s="173">
        <f t="shared" si="7"/>
        <v>0</v>
      </c>
      <c r="H192" s="172"/>
      <c r="I192" s="166"/>
    </row>
    <row r="193" spans="1:9" s="167" customFormat="1" ht="12" x14ac:dyDescent="0.2">
      <c r="A193" s="168" t="s">
        <v>295</v>
      </c>
      <c r="B193" s="179" t="s">
        <v>294</v>
      </c>
      <c r="C193" s="170" t="s">
        <v>900</v>
      </c>
      <c r="D193" s="162"/>
      <c r="E193" s="162">
        <v>28.806999999999999</v>
      </c>
      <c r="F193" s="172">
        <f t="shared" si="6"/>
        <v>28.806999999999999</v>
      </c>
      <c r="G193" s="173">
        <f t="shared" si="7"/>
        <v>0</v>
      </c>
      <c r="H193" s="172"/>
      <c r="I193" s="166"/>
    </row>
    <row r="194" spans="1:9" s="167" customFormat="1" ht="12" x14ac:dyDescent="0.2">
      <c r="A194" s="168" t="s">
        <v>293</v>
      </c>
      <c r="B194" s="177" t="s">
        <v>292</v>
      </c>
      <c r="C194" s="170" t="s">
        <v>900</v>
      </c>
      <c r="D194" s="162"/>
      <c r="E194" s="162">
        <v>1.9630000000000001</v>
      </c>
      <c r="F194" s="172">
        <f t="shared" si="6"/>
        <v>1.9630000000000001</v>
      </c>
      <c r="G194" s="173">
        <f t="shared" si="7"/>
        <v>0</v>
      </c>
      <c r="H194" s="172"/>
      <c r="I194" s="166"/>
    </row>
    <row r="195" spans="1:9" s="167" customFormat="1" ht="12" x14ac:dyDescent="0.2">
      <c r="A195" s="168" t="s">
        <v>291</v>
      </c>
      <c r="B195" s="179" t="s">
        <v>290</v>
      </c>
      <c r="C195" s="170" t="s">
        <v>900</v>
      </c>
      <c r="D195" s="162"/>
      <c r="E195" s="162">
        <v>19.527999999999999</v>
      </c>
      <c r="F195" s="172">
        <f t="shared" si="6"/>
        <v>19.527999999999999</v>
      </c>
      <c r="G195" s="173">
        <f t="shared" si="7"/>
        <v>0</v>
      </c>
      <c r="H195" s="172"/>
      <c r="I195" s="166"/>
    </row>
    <row r="196" spans="1:9" s="167" customFormat="1" ht="12" x14ac:dyDescent="0.2">
      <c r="A196" s="168" t="s">
        <v>289</v>
      </c>
      <c r="B196" s="179" t="s">
        <v>288</v>
      </c>
      <c r="C196" s="170" t="s">
        <v>900</v>
      </c>
      <c r="D196" s="162"/>
      <c r="E196" s="162">
        <v>14.981</v>
      </c>
      <c r="F196" s="172">
        <f t="shared" si="6"/>
        <v>14.981</v>
      </c>
      <c r="G196" s="173">
        <f t="shared" si="7"/>
        <v>0</v>
      </c>
      <c r="H196" s="172"/>
      <c r="I196" s="166"/>
    </row>
    <row r="197" spans="1:9" s="167" customFormat="1" ht="12" x14ac:dyDescent="0.2">
      <c r="A197" s="168" t="s">
        <v>287</v>
      </c>
      <c r="B197" s="179" t="s">
        <v>286</v>
      </c>
      <c r="C197" s="170" t="s">
        <v>900</v>
      </c>
      <c r="D197" s="162"/>
      <c r="E197" s="162"/>
      <c r="F197" s="172">
        <f t="shared" si="6"/>
        <v>0</v>
      </c>
      <c r="G197" s="173">
        <f t="shared" si="7"/>
        <v>0</v>
      </c>
      <c r="H197" s="172"/>
      <c r="I197" s="166"/>
    </row>
    <row r="198" spans="1:9" s="167" customFormat="1" ht="24" x14ac:dyDescent="0.2">
      <c r="A198" s="168" t="s">
        <v>285</v>
      </c>
      <c r="B198" s="179" t="s">
        <v>284</v>
      </c>
      <c r="C198" s="170" t="s">
        <v>900</v>
      </c>
      <c r="D198" s="162"/>
      <c r="E198" s="162"/>
      <c r="F198" s="172">
        <f t="shared" si="6"/>
        <v>0</v>
      </c>
      <c r="G198" s="173">
        <f t="shared" si="7"/>
        <v>0</v>
      </c>
      <c r="H198" s="172"/>
      <c r="I198" s="166"/>
    </row>
    <row r="199" spans="1:9" s="167" customFormat="1" ht="12" x14ac:dyDescent="0.2">
      <c r="A199" s="168" t="s">
        <v>283</v>
      </c>
      <c r="B199" s="179" t="s">
        <v>282</v>
      </c>
      <c r="C199" s="170" t="s">
        <v>900</v>
      </c>
      <c r="D199" s="162">
        <f>D182-D183-D184-D188-D189-D190-D191-D192-D193-D195-D196-D197-D198</f>
        <v>0</v>
      </c>
      <c r="E199" s="162">
        <f>ROUND(E182-E183-E184-E188-E189-E190-E191-E192-E193-E195-E196-E197-E198,3)</f>
        <v>0</v>
      </c>
      <c r="F199" s="172">
        <f t="shared" si="6"/>
        <v>0</v>
      </c>
      <c r="G199" s="173">
        <f t="shared" si="7"/>
        <v>0</v>
      </c>
      <c r="H199" s="172"/>
      <c r="I199" s="166"/>
    </row>
    <row r="200" spans="1:9" s="167" customFormat="1" ht="26.25" customHeight="1" x14ac:dyDescent="0.2">
      <c r="A200" s="168" t="s">
        <v>281</v>
      </c>
      <c r="B200" s="202" t="s">
        <v>280</v>
      </c>
      <c r="C200" s="170" t="s">
        <v>900</v>
      </c>
      <c r="D200" s="162"/>
      <c r="E200" s="162"/>
      <c r="F200" s="172">
        <f t="shared" si="6"/>
        <v>0</v>
      </c>
      <c r="G200" s="173">
        <f t="shared" si="7"/>
        <v>0</v>
      </c>
      <c r="H200" s="172"/>
      <c r="I200" s="166"/>
    </row>
    <row r="201" spans="1:9" s="167" customFormat="1" ht="12" x14ac:dyDescent="0.2">
      <c r="A201" s="168" t="s">
        <v>279</v>
      </c>
      <c r="B201" s="179" t="s">
        <v>278</v>
      </c>
      <c r="C201" s="170" t="s">
        <v>900</v>
      </c>
      <c r="D201" s="162"/>
      <c r="E201" s="162"/>
      <c r="F201" s="172">
        <f t="shared" si="6"/>
        <v>0</v>
      </c>
      <c r="G201" s="173">
        <f t="shared" si="7"/>
        <v>0</v>
      </c>
      <c r="H201" s="172"/>
      <c r="I201" s="166"/>
    </row>
    <row r="202" spans="1:9" s="167" customFormat="1" ht="12" x14ac:dyDescent="0.2">
      <c r="A202" s="168" t="s">
        <v>277</v>
      </c>
      <c r="B202" s="179" t="s">
        <v>907</v>
      </c>
      <c r="C202" s="170" t="s">
        <v>900</v>
      </c>
      <c r="D202" s="162"/>
      <c r="E202" s="162"/>
      <c r="F202" s="172">
        <f t="shared" si="6"/>
        <v>0</v>
      </c>
      <c r="G202" s="173">
        <f t="shared" si="7"/>
        <v>0</v>
      </c>
      <c r="H202" s="172"/>
      <c r="I202" s="166"/>
    </row>
    <row r="203" spans="1:9" s="167" customFormat="1" ht="34.5" customHeight="1" x14ac:dyDescent="0.2">
      <c r="A203" s="168" t="s">
        <v>276</v>
      </c>
      <c r="B203" s="177" t="s">
        <v>275</v>
      </c>
      <c r="C203" s="170" t="s">
        <v>900</v>
      </c>
      <c r="D203" s="162"/>
      <c r="E203" s="162"/>
      <c r="F203" s="172">
        <f t="shared" si="6"/>
        <v>0</v>
      </c>
      <c r="G203" s="173">
        <f t="shared" si="7"/>
        <v>0</v>
      </c>
      <c r="H203" s="172"/>
      <c r="I203" s="166"/>
    </row>
    <row r="204" spans="1:9" s="167" customFormat="1" ht="12" x14ac:dyDescent="0.2">
      <c r="A204" s="168" t="s">
        <v>274</v>
      </c>
      <c r="B204" s="180" t="s">
        <v>273</v>
      </c>
      <c r="C204" s="170" t="s">
        <v>900</v>
      </c>
      <c r="D204" s="162"/>
      <c r="E204" s="162"/>
      <c r="F204" s="172">
        <f t="shared" si="6"/>
        <v>0</v>
      </c>
      <c r="G204" s="173">
        <f t="shared" si="7"/>
        <v>0</v>
      </c>
      <c r="H204" s="172"/>
      <c r="I204" s="166"/>
    </row>
    <row r="205" spans="1:9" s="167" customFormat="1" ht="15.75" customHeight="1" x14ac:dyDescent="0.2">
      <c r="A205" s="168" t="s">
        <v>272</v>
      </c>
      <c r="B205" s="180" t="s">
        <v>271</v>
      </c>
      <c r="C205" s="170" t="s">
        <v>900</v>
      </c>
      <c r="D205" s="162"/>
      <c r="E205" s="162"/>
      <c r="F205" s="172">
        <f t="shared" si="6"/>
        <v>0</v>
      </c>
      <c r="G205" s="173">
        <f t="shared" si="7"/>
        <v>0</v>
      </c>
      <c r="H205" s="172"/>
      <c r="I205" s="166"/>
    </row>
    <row r="206" spans="1:9" s="167" customFormat="1" ht="12" x14ac:dyDescent="0.2">
      <c r="A206" s="168" t="s">
        <v>270</v>
      </c>
      <c r="B206" s="179" t="s">
        <v>269</v>
      </c>
      <c r="C206" s="170" t="s">
        <v>900</v>
      </c>
      <c r="D206" s="162">
        <f>D200-D201-D202</f>
        <v>0</v>
      </c>
      <c r="E206" s="162">
        <f>E200-E201-E202</f>
        <v>0</v>
      </c>
      <c r="F206" s="172">
        <f t="shared" si="6"/>
        <v>0</v>
      </c>
      <c r="G206" s="173">
        <f t="shared" si="7"/>
        <v>0</v>
      </c>
      <c r="H206" s="172"/>
      <c r="I206" s="166"/>
    </row>
    <row r="207" spans="1:9" s="167" customFormat="1" ht="12" x14ac:dyDescent="0.2">
      <c r="A207" s="168" t="s">
        <v>268</v>
      </c>
      <c r="B207" s="202" t="s">
        <v>267</v>
      </c>
      <c r="C207" s="170" t="s">
        <v>900</v>
      </c>
      <c r="D207" s="162">
        <f>D208+D215</f>
        <v>0</v>
      </c>
      <c r="E207" s="162">
        <f>E208+E215</f>
        <v>0</v>
      </c>
      <c r="F207" s="172">
        <f t="shared" si="6"/>
        <v>0</v>
      </c>
      <c r="G207" s="173">
        <f t="shared" si="7"/>
        <v>0</v>
      </c>
      <c r="H207" s="172"/>
      <c r="I207" s="204"/>
    </row>
    <row r="208" spans="1:9" s="167" customFormat="1" ht="12" x14ac:dyDescent="0.2">
      <c r="A208" s="168" t="s">
        <v>266</v>
      </c>
      <c r="B208" s="179" t="s">
        <v>265</v>
      </c>
      <c r="C208" s="170" t="s">
        <v>900</v>
      </c>
      <c r="D208" s="162"/>
      <c r="E208" s="162"/>
      <c r="F208" s="172">
        <f t="shared" si="6"/>
        <v>0</v>
      </c>
      <c r="G208" s="173">
        <f t="shared" si="7"/>
        <v>0</v>
      </c>
      <c r="H208" s="172"/>
      <c r="I208" s="204"/>
    </row>
    <row r="209" spans="1:9" s="167" customFormat="1" ht="12" x14ac:dyDescent="0.2">
      <c r="A209" s="168" t="s">
        <v>264</v>
      </c>
      <c r="B209" s="177" t="s">
        <v>263</v>
      </c>
      <c r="C209" s="170" t="s">
        <v>900</v>
      </c>
      <c r="D209" s="162"/>
      <c r="E209" s="162"/>
      <c r="F209" s="172">
        <f t="shared" si="6"/>
        <v>0</v>
      </c>
      <c r="G209" s="173">
        <f t="shared" si="7"/>
        <v>0</v>
      </c>
      <c r="H209" s="172"/>
      <c r="I209" s="204"/>
    </row>
    <row r="210" spans="1:9" s="167" customFormat="1" ht="12" x14ac:dyDescent="0.2">
      <c r="A210" s="168" t="s">
        <v>262</v>
      </c>
      <c r="B210" s="177" t="s">
        <v>261</v>
      </c>
      <c r="C210" s="170" t="s">
        <v>900</v>
      </c>
      <c r="D210" s="162"/>
      <c r="E210" s="162"/>
      <c r="F210" s="172">
        <f t="shared" si="6"/>
        <v>0</v>
      </c>
      <c r="G210" s="173">
        <f t="shared" si="7"/>
        <v>0</v>
      </c>
      <c r="H210" s="172"/>
      <c r="I210" s="166"/>
    </row>
    <row r="211" spans="1:9" s="167" customFormat="1" ht="24" x14ac:dyDescent="0.2">
      <c r="A211" s="168" t="s">
        <v>260</v>
      </c>
      <c r="B211" s="177" t="s">
        <v>259</v>
      </c>
      <c r="C211" s="170" t="s">
        <v>900</v>
      </c>
      <c r="D211" s="162"/>
      <c r="E211" s="162"/>
      <c r="F211" s="172">
        <f t="shared" si="6"/>
        <v>0</v>
      </c>
      <c r="G211" s="173">
        <f t="shared" si="7"/>
        <v>0</v>
      </c>
      <c r="H211" s="172"/>
      <c r="I211" s="166"/>
    </row>
    <row r="212" spans="1:9" s="167" customFormat="1" ht="12" x14ac:dyDescent="0.2">
      <c r="A212" s="168" t="s">
        <v>258</v>
      </c>
      <c r="B212" s="177" t="s">
        <v>257</v>
      </c>
      <c r="C212" s="170" t="s">
        <v>900</v>
      </c>
      <c r="D212" s="162"/>
      <c r="E212" s="162"/>
      <c r="F212" s="172">
        <f t="shared" si="6"/>
        <v>0</v>
      </c>
      <c r="G212" s="173">
        <f t="shared" si="7"/>
        <v>0</v>
      </c>
      <c r="H212" s="172"/>
      <c r="I212" s="166"/>
    </row>
    <row r="213" spans="1:9" s="167" customFormat="1" ht="12" x14ac:dyDescent="0.2">
      <c r="A213" s="168" t="s">
        <v>256</v>
      </c>
      <c r="B213" s="177" t="s">
        <v>255</v>
      </c>
      <c r="C213" s="170" t="s">
        <v>900</v>
      </c>
      <c r="D213" s="162"/>
      <c r="E213" s="162"/>
      <c r="F213" s="172">
        <f t="shared" si="6"/>
        <v>0</v>
      </c>
      <c r="G213" s="173">
        <f t="shared" si="7"/>
        <v>0</v>
      </c>
      <c r="H213" s="172"/>
      <c r="I213" s="166"/>
    </row>
    <row r="214" spans="1:9" s="167" customFormat="1" ht="12" x14ac:dyDescent="0.2">
      <c r="A214" s="168" t="s">
        <v>254</v>
      </c>
      <c r="B214" s="177" t="s">
        <v>253</v>
      </c>
      <c r="C214" s="170" t="s">
        <v>900</v>
      </c>
      <c r="D214" s="162">
        <f>D208-D209-D210-D211-D212-D213</f>
        <v>0</v>
      </c>
      <c r="E214" s="162">
        <f>E208-E209-E210-E211-E212-E213</f>
        <v>0</v>
      </c>
      <c r="F214" s="172">
        <f t="shared" si="6"/>
        <v>0</v>
      </c>
      <c r="G214" s="173">
        <f t="shared" si="7"/>
        <v>0</v>
      </c>
      <c r="H214" s="172"/>
      <c r="I214" s="166"/>
    </row>
    <row r="215" spans="1:9" s="167" customFormat="1" ht="12" x14ac:dyDescent="0.2">
      <c r="A215" s="168" t="s">
        <v>252</v>
      </c>
      <c r="B215" s="179" t="s">
        <v>251</v>
      </c>
      <c r="C215" s="170" t="s">
        <v>900</v>
      </c>
      <c r="D215" s="162"/>
      <c r="E215" s="162"/>
      <c r="F215" s="172">
        <f t="shared" si="6"/>
        <v>0</v>
      </c>
      <c r="G215" s="173">
        <f t="shared" si="7"/>
        <v>0</v>
      </c>
      <c r="H215" s="172"/>
      <c r="I215" s="166"/>
    </row>
    <row r="216" spans="1:9" s="167" customFormat="1" ht="12" x14ac:dyDescent="0.2">
      <c r="A216" s="168" t="s">
        <v>250</v>
      </c>
      <c r="B216" s="179" t="s">
        <v>249</v>
      </c>
      <c r="C216" s="170" t="s">
        <v>900</v>
      </c>
      <c r="D216" s="162">
        <f>D207-D208-D215</f>
        <v>0</v>
      </c>
      <c r="E216" s="162">
        <f>E207-E208-E215</f>
        <v>0</v>
      </c>
      <c r="F216" s="172">
        <f t="shared" si="6"/>
        <v>0</v>
      </c>
      <c r="G216" s="173">
        <f t="shared" si="7"/>
        <v>0</v>
      </c>
      <c r="H216" s="172"/>
      <c r="I216" s="166"/>
    </row>
    <row r="217" spans="1:9" s="167" customFormat="1" ht="12" x14ac:dyDescent="0.2">
      <c r="A217" s="168" t="s">
        <v>248</v>
      </c>
      <c r="B217" s="179" t="s">
        <v>247</v>
      </c>
      <c r="C217" s="170" t="s">
        <v>246</v>
      </c>
      <c r="D217" s="162"/>
      <c r="E217" s="162"/>
      <c r="F217" s="172"/>
      <c r="G217" s="172"/>
      <c r="H217" s="172"/>
      <c r="I217" s="166"/>
    </row>
    <row r="218" spans="1:9" s="167" customFormat="1" ht="24" x14ac:dyDescent="0.2">
      <c r="A218" s="168" t="s">
        <v>245</v>
      </c>
      <c r="B218" s="179" t="s">
        <v>244</v>
      </c>
      <c r="C218" s="170" t="s">
        <v>900</v>
      </c>
      <c r="D218" s="162"/>
      <c r="E218" s="162"/>
      <c r="F218" s="172">
        <f t="shared" si="6"/>
        <v>0</v>
      </c>
      <c r="G218" s="173">
        <f t="shared" ref="G218:G249" si="8">IFERROR(F218/D218,0)</f>
        <v>0</v>
      </c>
      <c r="H218" s="172"/>
      <c r="I218" s="166"/>
    </row>
    <row r="219" spans="1:9" s="167" customFormat="1" ht="12" x14ac:dyDescent="0.2">
      <c r="A219" s="168" t="s">
        <v>243</v>
      </c>
      <c r="B219" s="202" t="s">
        <v>242</v>
      </c>
      <c r="C219" s="170" t="s">
        <v>900</v>
      </c>
      <c r="D219" s="162"/>
      <c r="E219" s="162"/>
      <c r="F219" s="172">
        <f t="shared" si="6"/>
        <v>0</v>
      </c>
      <c r="G219" s="173">
        <f t="shared" si="8"/>
        <v>0</v>
      </c>
      <c r="H219" s="172"/>
      <c r="I219" s="166"/>
    </row>
    <row r="220" spans="1:9" s="167" customFormat="1" ht="12" x14ac:dyDescent="0.2">
      <c r="A220" s="168" t="s">
        <v>241</v>
      </c>
      <c r="B220" s="179" t="s">
        <v>240</v>
      </c>
      <c r="C220" s="170" t="s">
        <v>900</v>
      </c>
      <c r="D220" s="162"/>
      <c r="E220" s="162"/>
      <c r="F220" s="172">
        <f t="shared" si="6"/>
        <v>0</v>
      </c>
      <c r="G220" s="173">
        <f t="shared" si="8"/>
        <v>0</v>
      </c>
      <c r="H220" s="172"/>
      <c r="I220" s="166"/>
    </row>
    <row r="221" spans="1:9" s="167" customFormat="1" ht="12" x14ac:dyDescent="0.2">
      <c r="A221" s="168" t="s">
        <v>239</v>
      </c>
      <c r="B221" s="179" t="s">
        <v>908</v>
      </c>
      <c r="C221" s="170" t="s">
        <v>900</v>
      </c>
      <c r="D221" s="162">
        <f>D222+D223+D224</f>
        <v>0</v>
      </c>
      <c r="E221" s="162">
        <f>E222+E223+E224</f>
        <v>0</v>
      </c>
      <c r="F221" s="172">
        <f t="shared" si="6"/>
        <v>0</v>
      </c>
      <c r="G221" s="173">
        <f t="shared" si="8"/>
        <v>0</v>
      </c>
      <c r="H221" s="172"/>
      <c r="I221" s="166"/>
    </row>
    <row r="222" spans="1:9" s="167" customFormat="1" ht="12" x14ac:dyDescent="0.2">
      <c r="A222" s="168" t="s">
        <v>238</v>
      </c>
      <c r="B222" s="177" t="s">
        <v>218</v>
      </c>
      <c r="C222" s="170" t="s">
        <v>900</v>
      </c>
      <c r="D222" s="162"/>
      <c r="E222" s="162"/>
      <c r="F222" s="172">
        <f t="shared" si="6"/>
        <v>0</v>
      </c>
      <c r="G222" s="173">
        <f t="shared" si="8"/>
        <v>0</v>
      </c>
      <c r="H222" s="172"/>
      <c r="I222" s="166"/>
    </row>
    <row r="223" spans="1:9" s="167" customFormat="1" ht="12" x14ac:dyDescent="0.2">
      <c r="A223" s="168" t="s">
        <v>237</v>
      </c>
      <c r="B223" s="177" t="s">
        <v>217</v>
      </c>
      <c r="C223" s="170" t="s">
        <v>900</v>
      </c>
      <c r="D223" s="162">
        <f>D429</f>
        <v>0</v>
      </c>
      <c r="E223" s="162"/>
      <c r="F223" s="172">
        <f t="shared" si="6"/>
        <v>0</v>
      </c>
      <c r="G223" s="173">
        <f t="shared" si="8"/>
        <v>0</v>
      </c>
      <c r="H223" s="172"/>
      <c r="I223" s="166"/>
    </row>
    <row r="224" spans="1:9" s="167" customFormat="1" ht="12" x14ac:dyDescent="0.2">
      <c r="A224" s="168" t="s">
        <v>236</v>
      </c>
      <c r="B224" s="177" t="s">
        <v>235</v>
      </c>
      <c r="C224" s="170" t="s">
        <v>900</v>
      </c>
      <c r="D224" s="162"/>
      <c r="E224" s="162"/>
      <c r="F224" s="172">
        <f t="shared" si="6"/>
        <v>0</v>
      </c>
      <c r="G224" s="173">
        <f t="shared" si="8"/>
        <v>0</v>
      </c>
      <c r="H224" s="172"/>
      <c r="I224" s="166"/>
    </row>
    <row r="225" spans="1:9" s="167" customFormat="1" ht="12" x14ac:dyDescent="0.2">
      <c r="A225" s="168" t="s">
        <v>234</v>
      </c>
      <c r="B225" s="179" t="s">
        <v>909</v>
      </c>
      <c r="C225" s="170" t="s">
        <v>900</v>
      </c>
      <c r="D225" s="162"/>
      <c r="E225" s="162"/>
      <c r="F225" s="172">
        <f t="shared" si="6"/>
        <v>0</v>
      </c>
      <c r="G225" s="173">
        <f t="shared" si="8"/>
        <v>0</v>
      </c>
      <c r="H225" s="172"/>
      <c r="I225" s="166"/>
    </row>
    <row r="226" spans="1:9" s="167" customFormat="1" ht="16.5" customHeight="1" x14ac:dyDescent="0.2">
      <c r="A226" s="168" t="s">
        <v>233</v>
      </c>
      <c r="B226" s="179" t="s">
        <v>232</v>
      </c>
      <c r="C226" s="170" t="s">
        <v>900</v>
      </c>
      <c r="D226" s="162">
        <f>D227+D228</f>
        <v>0</v>
      </c>
      <c r="E226" s="162">
        <f>E227+E228</f>
        <v>0</v>
      </c>
      <c r="F226" s="172">
        <f t="shared" si="6"/>
        <v>0</v>
      </c>
      <c r="G226" s="173">
        <f t="shared" si="8"/>
        <v>0</v>
      </c>
      <c r="H226" s="172"/>
      <c r="I226" s="166"/>
    </row>
    <row r="227" spans="1:9" s="167" customFormat="1" ht="12" x14ac:dyDescent="0.2">
      <c r="A227" s="168" t="s">
        <v>231</v>
      </c>
      <c r="B227" s="177" t="s">
        <v>230</v>
      </c>
      <c r="C227" s="170" t="s">
        <v>900</v>
      </c>
      <c r="D227" s="162"/>
      <c r="E227" s="162"/>
      <c r="F227" s="172">
        <f t="shared" si="6"/>
        <v>0</v>
      </c>
      <c r="G227" s="173">
        <f t="shared" si="8"/>
        <v>0</v>
      </c>
      <c r="H227" s="172"/>
      <c r="I227" s="166"/>
    </row>
    <row r="228" spans="1:9" s="167" customFormat="1" ht="12" x14ac:dyDescent="0.2">
      <c r="A228" s="168" t="s">
        <v>229</v>
      </c>
      <c r="B228" s="177" t="s">
        <v>228</v>
      </c>
      <c r="C228" s="170" t="s">
        <v>900</v>
      </c>
      <c r="D228" s="162"/>
      <c r="E228" s="162"/>
      <c r="F228" s="172">
        <f t="shared" ref="F228:F249" si="9">E228-D228</f>
        <v>0</v>
      </c>
      <c r="G228" s="173">
        <f t="shared" si="8"/>
        <v>0</v>
      </c>
      <c r="H228" s="172"/>
      <c r="I228" s="166"/>
    </row>
    <row r="229" spans="1:9" s="167" customFormat="1" ht="12" x14ac:dyDescent="0.2">
      <c r="A229" s="168" t="s">
        <v>227</v>
      </c>
      <c r="B229" s="179" t="s">
        <v>226</v>
      </c>
      <c r="C229" s="170" t="s">
        <v>900</v>
      </c>
      <c r="D229" s="162"/>
      <c r="E229" s="162"/>
      <c r="F229" s="172">
        <f t="shared" si="9"/>
        <v>0</v>
      </c>
      <c r="G229" s="173">
        <f t="shared" si="8"/>
        <v>0</v>
      </c>
      <c r="H229" s="172"/>
      <c r="I229" s="166"/>
    </row>
    <row r="230" spans="1:9" s="167" customFormat="1" ht="12" x14ac:dyDescent="0.2">
      <c r="A230" s="168" t="s">
        <v>225</v>
      </c>
      <c r="B230" s="179" t="s">
        <v>224</v>
      </c>
      <c r="C230" s="170" t="s">
        <v>900</v>
      </c>
      <c r="D230" s="162"/>
      <c r="E230" s="162"/>
      <c r="F230" s="172">
        <f t="shared" si="9"/>
        <v>0</v>
      </c>
      <c r="G230" s="173">
        <f t="shared" si="8"/>
        <v>0</v>
      </c>
      <c r="H230" s="172"/>
      <c r="I230" s="166"/>
    </row>
    <row r="231" spans="1:9" s="167" customFormat="1" ht="12" x14ac:dyDescent="0.2">
      <c r="A231" s="168" t="s">
        <v>223</v>
      </c>
      <c r="B231" s="179" t="s">
        <v>222</v>
      </c>
      <c r="C231" s="170" t="s">
        <v>900</v>
      </c>
      <c r="D231" s="162">
        <f>D219-D220-D221-D225-D226-D229-D230</f>
        <v>0</v>
      </c>
      <c r="E231" s="162">
        <f>E219-E220-E221-E225-E226-E229-E230</f>
        <v>0</v>
      </c>
      <c r="F231" s="172">
        <f t="shared" si="9"/>
        <v>0</v>
      </c>
      <c r="G231" s="173">
        <f t="shared" si="8"/>
        <v>0</v>
      </c>
      <c r="H231" s="172"/>
      <c r="I231" s="166"/>
    </row>
    <row r="232" spans="1:9" s="167" customFormat="1" ht="12" x14ac:dyDescent="0.2">
      <c r="A232" s="168" t="s">
        <v>221</v>
      </c>
      <c r="B232" s="202" t="s">
        <v>220</v>
      </c>
      <c r="C232" s="170" t="s">
        <v>900</v>
      </c>
      <c r="D232" s="162"/>
      <c r="E232" s="162"/>
      <c r="F232" s="172">
        <f t="shared" si="9"/>
        <v>0</v>
      </c>
      <c r="G232" s="173">
        <f t="shared" si="8"/>
        <v>0</v>
      </c>
      <c r="H232" s="172"/>
      <c r="I232" s="166"/>
    </row>
    <row r="233" spans="1:9" s="167" customFormat="1" ht="12" x14ac:dyDescent="0.2">
      <c r="A233" s="168" t="s">
        <v>686</v>
      </c>
      <c r="B233" s="179" t="s">
        <v>219</v>
      </c>
      <c r="C233" s="170" t="s">
        <v>900</v>
      </c>
      <c r="D233" s="162"/>
      <c r="E233" s="162"/>
      <c r="F233" s="172">
        <f t="shared" si="9"/>
        <v>0</v>
      </c>
      <c r="G233" s="173">
        <f t="shared" si="8"/>
        <v>0</v>
      </c>
      <c r="H233" s="172"/>
      <c r="I233" s="166"/>
    </row>
    <row r="234" spans="1:9" s="167" customFormat="1" ht="12" x14ac:dyDescent="0.2">
      <c r="A234" s="168" t="s">
        <v>910</v>
      </c>
      <c r="B234" s="177" t="s">
        <v>218</v>
      </c>
      <c r="C234" s="170" t="s">
        <v>900</v>
      </c>
      <c r="D234" s="162">
        <f>D233-D236</f>
        <v>0</v>
      </c>
      <c r="E234" s="162">
        <f>E233-E236</f>
        <v>0</v>
      </c>
      <c r="F234" s="172">
        <f t="shared" si="9"/>
        <v>0</v>
      </c>
      <c r="G234" s="173">
        <f t="shared" si="8"/>
        <v>0</v>
      </c>
      <c r="H234" s="172"/>
      <c r="I234" s="166"/>
    </row>
    <row r="235" spans="1:9" s="167" customFormat="1" ht="12" x14ac:dyDescent="0.2">
      <c r="A235" s="168" t="s">
        <v>911</v>
      </c>
      <c r="B235" s="177" t="s">
        <v>217</v>
      </c>
      <c r="C235" s="170" t="s">
        <v>900</v>
      </c>
      <c r="D235" s="162"/>
      <c r="E235" s="162"/>
      <c r="F235" s="172">
        <f t="shared" si="9"/>
        <v>0</v>
      </c>
      <c r="G235" s="173">
        <f t="shared" si="8"/>
        <v>0</v>
      </c>
      <c r="H235" s="172"/>
      <c r="I235" s="166"/>
    </row>
    <row r="236" spans="1:9" s="167" customFormat="1" ht="12" x14ac:dyDescent="0.2">
      <c r="A236" s="168" t="s">
        <v>912</v>
      </c>
      <c r="B236" s="177" t="s">
        <v>235</v>
      </c>
      <c r="C236" s="170" t="s">
        <v>900</v>
      </c>
      <c r="D236" s="162">
        <f>D233</f>
        <v>0</v>
      </c>
      <c r="E236" s="162">
        <f>E224</f>
        <v>0</v>
      </c>
      <c r="F236" s="172">
        <f t="shared" si="9"/>
        <v>0</v>
      </c>
      <c r="G236" s="173">
        <f t="shared" si="8"/>
        <v>0</v>
      </c>
      <c r="H236" s="172"/>
      <c r="I236" s="166"/>
    </row>
    <row r="237" spans="1:9" s="167" customFormat="1" ht="12" x14ac:dyDescent="0.2">
      <c r="A237" s="168" t="s">
        <v>685</v>
      </c>
      <c r="B237" s="179" t="s">
        <v>359</v>
      </c>
      <c r="C237" s="170" t="s">
        <v>900</v>
      </c>
      <c r="D237" s="162"/>
      <c r="E237" s="162"/>
      <c r="F237" s="172">
        <f t="shared" si="9"/>
        <v>0</v>
      </c>
      <c r="G237" s="173">
        <f t="shared" si="8"/>
        <v>0</v>
      </c>
      <c r="H237" s="172"/>
      <c r="I237" s="166"/>
    </row>
    <row r="238" spans="1:9" s="167" customFormat="1" ht="12" x14ac:dyDescent="0.2">
      <c r="A238" s="168" t="s">
        <v>913</v>
      </c>
      <c r="B238" s="179" t="s">
        <v>684</v>
      </c>
      <c r="C238" s="170" t="s">
        <v>900</v>
      </c>
      <c r="D238" s="162">
        <f>D232-D233-D237</f>
        <v>0</v>
      </c>
      <c r="E238" s="162">
        <f>E232-E233-E237</f>
        <v>0</v>
      </c>
      <c r="F238" s="172">
        <f t="shared" si="9"/>
        <v>0</v>
      </c>
      <c r="G238" s="173">
        <f t="shared" si="8"/>
        <v>0</v>
      </c>
      <c r="H238" s="172"/>
      <c r="I238" s="166"/>
    </row>
    <row r="239" spans="1:9" s="167" customFormat="1" ht="24" x14ac:dyDescent="0.2">
      <c r="A239" s="168" t="s">
        <v>683</v>
      </c>
      <c r="B239" s="202" t="s">
        <v>914</v>
      </c>
      <c r="C239" s="170" t="s">
        <v>900</v>
      </c>
      <c r="D239" s="162">
        <f>D164-D182</f>
        <v>0</v>
      </c>
      <c r="E239" s="162">
        <f>E164-E182</f>
        <v>-3.9999999999992042E-2</v>
      </c>
      <c r="F239" s="172">
        <f t="shared" si="9"/>
        <v>-3.9999999999992042E-2</v>
      </c>
      <c r="G239" s="173">
        <f t="shared" si="8"/>
        <v>0</v>
      </c>
      <c r="H239" s="172"/>
      <c r="I239" s="166"/>
    </row>
    <row r="240" spans="1:9" s="167" customFormat="1" ht="24" x14ac:dyDescent="0.2">
      <c r="A240" s="168" t="s">
        <v>682</v>
      </c>
      <c r="B240" s="202" t="s">
        <v>915</v>
      </c>
      <c r="C240" s="170" t="s">
        <v>900</v>
      </c>
      <c r="D240" s="162">
        <f>D200-D207</f>
        <v>0</v>
      </c>
      <c r="E240" s="162">
        <f>E200-E207</f>
        <v>0</v>
      </c>
      <c r="F240" s="172">
        <f t="shared" si="9"/>
        <v>0</v>
      </c>
      <c r="G240" s="173">
        <f t="shared" si="8"/>
        <v>0</v>
      </c>
      <c r="H240" s="172"/>
      <c r="I240" s="166"/>
    </row>
    <row r="241" spans="1:9" s="167" customFormat="1" ht="12" x14ac:dyDescent="0.2">
      <c r="A241" s="168" t="s">
        <v>681</v>
      </c>
      <c r="B241" s="179" t="s">
        <v>680</v>
      </c>
      <c r="C241" s="170" t="s">
        <v>900</v>
      </c>
      <c r="D241" s="162"/>
      <c r="E241" s="162"/>
      <c r="F241" s="172">
        <f t="shared" si="9"/>
        <v>0</v>
      </c>
      <c r="G241" s="173">
        <f t="shared" si="8"/>
        <v>0</v>
      </c>
      <c r="H241" s="172"/>
      <c r="I241" s="166"/>
    </row>
    <row r="242" spans="1:9" s="167" customFormat="1" ht="12" x14ac:dyDescent="0.2">
      <c r="A242" s="168" t="s">
        <v>679</v>
      </c>
      <c r="B242" s="179" t="s">
        <v>678</v>
      </c>
      <c r="C242" s="170" t="s">
        <v>900</v>
      </c>
      <c r="D242" s="162">
        <f>D240-D241</f>
        <v>0</v>
      </c>
      <c r="E242" s="162">
        <f>E240-E241</f>
        <v>0</v>
      </c>
      <c r="F242" s="172">
        <f t="shared" si="9"/>
        <v>0</v>
      </c>
      <c r="G242" s="173">
        <f t="shared" si="8"/>
        <v>0</v>
      </c>
      <c r="H242" s="172"/>
      <c r="I242" s="166"/>
    </row>
    <row r="243" spans="1:9" s="167" customFormat="1" ht="24" x14ac:dyDescent="0.2">
      <c r="A243" s="168" t="s">
        <v>677</v>
      </c>
      <c r="B243" s="202" t="s">
        <v>916</v>
      </c>
      <c r="C243" s="170" t="s">
        <v>900</v>
      </c>
      <c r="D243" s="162">
        <f>D219-D232</f>
        <v>0</v>
      </c>
      <c r="E243" s="162">
        <f>E219-E232</f>
        <v>0</v>
      </c>
      <c r="F243" s="172">
        <f t="shared" si="9"/>
        <v>0</v>
      </c>
      <c r="G243" s="173">
        <f t="shared" si="8"/>
        <v>0</v>
      </c>
      <c r="H243" s="172"/>
      <c r="I243" s="166"/>
    </row>
    <row r="244" spans="1:9" s="167" customFormat="1" ht="12" x14ac:dyDescent="0.2">
      <c r="A244" s="168" t="s">
        <v>676</v>
      </c>
      <c r="B244" s="179" t="s">
        <v>675</v>
      </c>
      <c r="C244" s="170" t="s">
        <v>900</v>
      </c>
      <c r="D244" s="162">
        <f>D221-D233</f>
        <v>0</v>
      </c>
      <c r="E244" s="162">
        <f>E221-E233</f>
        <v>0</v>
      </c>
      <c r="F244" s="172">
        <f t="shared" si="9"/>
        <v>0</v>
      </c>
      <c r="G244" s="173">
        <f t="shared" si="8"/>
        <v>0</v>
      </c>
      <c r="H244" s="172"/>
      <c r="I244" s="166"/>
    </row>
    <row r="245" spans="1:9" s="167" customFormat="1" ht="12" x14ac:dyDescent="0.2">
      <c r="A245" s="168" t="s">
        <v>674</v>
      </c>
      <c r="B245" s="179" t="s">
        <v>673</v>
      </c>
      <c r="C245" s="170" t="s">
        <v>900</v>
      </c>
      <c r="D245" s="162">
        <f>D243-D244</f>
        <v>0</v>
      </c>
      <c r="E245" s="162">
        <f>E243-E244</f>
        <v>0</v>
      </c>
      <c r="F245" s="172">
        <f t="shared" si="9"/>
        <v>0</v>
      </c>
      <c r="G245" s="173">
        <f t="shared" si="8"/>
        <v>0</v>
      </c>
      <c r="H245" s="172"/>
      <c r="I245" s="166"/>
    </row>
    <row r="246" spans="1:9" s="167" customFormat="1" ht="12" x14ac:dyDescent="0.2">
      <c r="A246" s="168" t="s">
        <v>672</v>
      </c>
      <c r="B246" s="202" t="s">
        <v>671</v>
      </c>
      <c r="C246" s="170" t="s">
        <v>900</v>
      </c>
      <c r="D246" s="162"/>
      <c r="E246" s="162"/>
      <c r="F246" s="172">
        <f t="shared" si="9"/>
        <v>0</v>
      </c>
      <c r="G246" s="173">
        <f t="shared" si="8"/>
        <v>0</v>
      </c>
      <c r="H246" s="172"/>
      <c r="I246" s="166"/>
    </row>
    <row r="247" spans="1:9" s="167" customFormat="1" ht="12" x14ac:dyDescent="0.2">
      <c r="A247" s="168" t="s">
        <v>670</v>
      </c>
      <c r="B247" s="202" t="s">
        <v>917</v>
      </c>
      <c r="C247" s="170" t="s">
        <v>900</v>
      </c>
      <c r="D247" s="162">
        <f>D239+D240+D243+D246</f>
        <v>0</v>
      </c>
      <c r="E247" s="162">
        <f>E239+E240+E243+E246</f>
        <v>-3.9999999999992042E-2</v>
      </c>
      <c r="F247" s="172">
        <f t="shared" si="9"/>
        <v>-3.9999999999992042E-2</v>
      </c>
      <c r="G247" s="173">
        <f t="shared" si="8"/>
        <v>0</v>
      </c>
      <c r="H247" s="172"/>
      <c r="I247" s="166"/>
    </row>
    <row r="248" spans="1:9" s="167" customFormat="1" ht="12" x14ac:dyDescent="0.2">
      <c r="A248" s="168" t="s">
        <v>669</v>
      </c>
      <c r="B248" s="202" t="s">
        <v>668</v>
      </c>
      <c r="C248" s="170" t="s">
        <v>900</v>
      </c>
      <c r="D248" s="162"/>
      <c r="E248" s="162">
        <v>0.72399999999999998</v>
      </c>
      <c r="F248" s="172">
        <f t="shared" si="9"/>
        <v>0.72399999999999998</v>
      </c>
      <c r="G248" s="173">
        <f t="shared" si="8"/>
        <v>0</v>
      </c>
      <c r="H248" s="172"/>
      <c r="I248" s="166"/>
    </row>
    <row r="249" spans="1:9" s="167" customFormat="1" ht="12.75" thickBot="1" x14ac:dyDescent="0.25">
      <c r="A249" s="183" t="s">
        <v>667</v>
      </c>
      <c r="B249" s="205" t="s">
        <v>666</v>
      </c>
      <c r="C249" s="185" t="s">
        <v>900</v>
      </c>
      <c r="D249" s="194">
        <f>D248+D247</f>
        <v>0</v>
      </c>
      <c r="E249" s="194">
        <f>E248+E247</f>
        <v>0.68400000000000793</v>
      </c>
      <c r="F249" s="195">
        <f t="shared" si="9"/>
        <v>0.68400000000000793</v>
      </c>
      <c r="G249" s="196">
        <f t="shared" si="8"/>
        <v>0</v>
      </c>
      <c r="H249" s="195"/>
      <c r="I249" s="166"/>
    </row>
    <row r="250" spans="1:9" s="167" customFormat="1" ht="12" x14ac:dyDescent="0.2">
      <c r="A250" s="158" t="s">
        <v>665</v>
      </c>
      <c r="B250" s="159" t="s">
        <v>247</v>
      </c>
      <c r="C250" s="160" t="s">
        <v>246</v>
      </c>
      <c r="D250" s="199"/>
      <c r="E250" s="199"/>
      <c r="F250" s="200"/>
      <c r="G250" s="201"/>
      <c r="H250" s="200"/>
      <c r="I250" s="166"/>
    </row>
    <row r="251" spans="1:9" s="167" customFormat="1" ht="60" x14ac:dyDescent="0.2">
      <c r="A251" s="168" t="s">
        <v>664</v>
      </c>
      <c r="B251" s="179" t="s">
        <v>663</v>
      </c>
      <c r="C251" s="170" t="s">
        <v>900</v>
      </c>
      <c r="D251" s="162"/>
      <c r="E251" s="162">
        <f>E252+E260+E262+E264+E266+E268+E272+E278</f>
        <v>67.182000000000002</v>
      </c>
      <c r="F251" s="214">
        <f t="shared" ref="F251:F310" si="10">E251-D251</f>
        <v>67.182000000000002</v>
      </c>
      <c r="G251" s="173">
        <f t="shared" ref="G251:G301" si="11">IFERROR(F251/D251,0)</f>
        <v>0</v>
      </c>
      <c r="H251" s="182" t="s">
        <v>918</v>
      </c>
      <c r="I251" s="166"/>
    </row>
    <row r="252" spans="1:9" s="167" customFormat="1" ht="31.5" customHeight="1" x14ac:dyDescent="0.2">
      <c r="A252" s="168" t="s">
        <v>662</v>
      </c>
      <c r="B252" s="177" t="s">
        <v>919</v>
      </c>
      <c r="C252" s="170" t="s">
        <v>900</v>
      </c>
      <c r="D252" s="162"/>
      <c r="E252" s="162"/>
      <c r="F252" s="172">
        <f t="shared" si="10"/>
        <v>0</v>
      </c>
      <c r="G252" s="173">
        <f t="shared" si="11"/>
        <v>0</v>
      </c>
      <c r="H252" s="172"/>
      <c r="I252" s="166"/>
    </row>
    <row r="253" spans="1:9" s="167" customFormat="1" ht="15.75" customHeight="1" x14ac:dyDescent="0.2">
      <c r="A253" s="168" t="s">
        <v>661</v>
      </c>
      <c r="B253" s="180" t="s">
        <v>601</v>
      </c>
      <c r="C253" s="170" t="s">
        <v>900</v>
      </c>
      <c r="D253" s="162"/>
      <c r="E253" s="162"/>
      <c r="F253" s="172">
        <f t="shared" si="10"/>
        <v>0</v>
      </c>
      <c r="G253" s="173">
        <f t="shared" si="11"/>
        <v>0</v>
      </c>
      <c r="H253" s="172"/>
      <c r="I253" s="166"/>
    </row>
    <row r="254" spans="1:9" s="167" customFormat="1" ht="31.5" customHeight="1" x14ac:dyDescent="0.2">
      <c r="A254" s="168" t="s">
        <v>660</v>
      </c>
      <c r="B254" s="180" t="s">
        <v>920</v>
      </c>
      <c r="C254" s="170" t="s">
        <v>900</v>
      </c>
      <c r="D254" s="162"/>
      <c r="E254" s="162"/>
      <c r="F254" s="172">
        <f t="shared" si="10"/>
        <v>0</v>
      </c>
      <c r="G254" s="173">
        <f t="shared" si="11"/>
        <v>0</v>
      </c>
      <c r="H254" s="172"/>
      <c r="I254" s="166"/>
    </row>
    <row r="255" spans="1:9" s="167" customFormat="1" ht="15.75" customHeight="1" x14ac:dyDescent="0.2">
      <c r="A255" s="168" t="s">
        <v>659</v>
      </c>
      <c r="B255" s="181" t="s">
        <v>601</v>
      </c>
      <c r="C255" s="170" t="s">
        <v>900</v>
      </c>
      <c r="D255" s="162"/>
      <c r="E255" s="162"/>
      <c r="F255" s="172">
        <f t="shared" si="10"/>
        <v>0</v>
      </c>
      <c r="G255" s="173">
        <f t="shared" si="11"/>
        <v>0</v>
      </c>
      <c r="H255" s="172"/>
      <c r="I255" s="166"/>
    </row>
    <row r="256" spans="1:9" s="167" customFormat="1" ht="31.5" customHeight="1" x14ac:dyDescent="0.2">
      <c r="A256" s="168" t="s">
        <v>658</v>
      </c>
      <c r="B256" s="180" t="s">
        <v>343</v>
      </c>
      <c r="C256" s="170" t="s">
        <v>900</v>
      </c>
      <c r="D256" s="162"/>
      <c r="E256" s="162"/>
      <c r="F256" s="172">
        <f t="shared" si="10"/>
        <v>0</v>
      </c>
      <c r="G256" s="173">
        <f t="shared" si="11"/>
        <v>0</v>
      </c>
      <c r="H256" s="172"/>
      <c r="I256" s="166"/>
    </row>
    <row r="257" spans="1:9" s="167" customFormat="1" ht="15.75" customHeight="1" x14ac:dyDescent="0.2">
      <c r="A257" s="168" t="s">
        <v>657</v>
      </c>
      <c r="B257" s="181" t="s">
        <v>601</v>
      </c>
      <c r="C257" s="170" t="s">
        <v>900</v>
      </c>
      <c r="D257" s="162"/>
      <c r="E257" s="162"/>
      <c r="F257" s="172">
        <f t="shared" si="10"/>
        <v>0</v>
      </c>
      <c r="G257" s="173">
        <f t="shared" si="11"/>
        <v>0</v>
      </c>
      <c r="H257" s="172"/>
      <c r="I257" s="166"/>
    </row>
    <row r="258" spans="1:9" s="167" customFormat="1" ht="31.5" customHeight="1" x14ac:dyDescent="0.2">
      <c r="A258" s="168" t="s">
        <v>656</v>
      </c>
      <c r="B258" s="180" t="s">
        <v>341</v>
      </c>
      <c r="C258" s="170" t="s">
        <v>900</v>
      </c>
      <c r="D258" s="162"/>
      <c r="E258" s="162"/>
      <c r="F258" s="172">
        <f t="shared" si="10"/>
        <v>0</v>
      </c>
      <c r="G258" s="173">
        <f t="shared" si="11"/>
        <v>0</v>
      </c>
      <c r="H258" s="172"/>
      <c r="I258" s="166"/>
    </row>
    <row r="259" spans="1:9" s="167" customFormat="1" ht="15.75" customHeight="1" x14ac:dyDescent="0.2">
      <c r="A259" s="168" t="s">
        <v>655</v>
      </c>
      <c r="B259" s="181" t="s">
        <v>601</v>
      </c>
      <c r="C259" s="170" t="s">
        <v>900</v>
      </c>
      <c r="D259" s="162"/>
      <c r="E259" s="162"/>
      <c r="F259" s="172">
        <f t="shared" si="10"/>
        <v>0</v>
      </c>
      <c r="G259" s="173">
        <f t="shared" si="11"/>
        <v>0</v>
      </c>
      <c r="H259" s="172"/>
      <c r="I259" s="166"/>
    </row>
    <row r="260" spans="1:9" s="167" customFormat="1" ht="15.75" customHeight="1" x14ac:dyDescent="0.2">
      <c r="A260" s="168" t="s">
        <v>654</v>
      </c>
      <c r="B260" s="177" t="s">
        <v>419</v>
      </c>
      <c r="C260" s="170" t="s">
        <v>900</v>
      </c>
      <c r="D260" s="162"/>
      <c r="E260" s="162"/>
      <c r="F260" s="172">
        <f t="shared" si="10"/>
        <v>0</v>
      </c>
      <c r="G260" s="173">
        <f t="shared" si="11"/>
        <v>0</v>
      </c>
      <c r="H260" s="172"/>
      <c r="I260" s="166"/>
    </row>
    <row r="261" spans="1:9" s="167" customFormat="1" ht="15.75" customHeight="1" x14ac:dyDescent="0.2">
      <c r="A261" s="168" t="s">
        <v>653</v>
      </c>
      <c r="B261" s="180" t="s">
        <v>601</v>
      </c>
      <c r="C261" s="170" t="s">
        <v>900</v>
      </c>
      <c r="D261" s="162"/>
      <c r="E261" s="162"/>
      <c r="F261" s="172">
        <f t="shared" si="10"/>
        <v>0</v>
      </c>
      <c r="G261" s="173">
        <f t="shared" si="11"/>
        <v>0</v>
      </c>
      <c r="H261" s="172"/>
      <c r="I261" s="166"/>
    </row>
    <row r="262" spans="1:9" s="167" customFormat="1" ht="12" x14ac:dyDescent="0.2">
      <c r="A262" s="168" t="s">
        <v>652</v>
      </c>
      <c r="B262" s="175" t="s">
        <v>417</v>
      </c>
      <c r="C262" s="170" t="s">
        <v>900</v>
      </c>
      <c r="D262" s="162"/>
      <c r="E262" s="162">
        <v>53.655999999999999</v>
      </c>
      <c r="F262" s="172">
        <f t="shared" si="10"/>
        <v>53.655999999999999</v>
      </c>
      <c r="G262" s="173">
        <f t="shared" si="11"/>
        <v>0</v>
      </c>
      <c r="H262" s="172"/>
      <c r="I262" s="166"/>
    </row>
    <row r="263" spans="1:9" s="167" customFormat="1" ht="12" x14ac:dyDescent="0.2">
      <c r="A263" s="168" t="s">
        <v>651</v>
      </c>
      <c r="B263" s="180" t="s">
        <v>601</v>
      </c>
      <c r="C263" s="170" t="s">
        <v>900</v>
      </c>
      <c r="D263" s="162"/>
      <c r="E263" s="162"/>
      <c r="F263" s="172">
        <f t="shared" si="10"/>
        <v>0</v>
      </c>
      <c r="G263" s="173">
        <f t="shared" si="11"/>
        <v>0</v>
      </c>
      <c r="H263" s="172"/>
      <c r="I263" s="166"/>
    </row>
    <row r="264" spans="1:9" s="167" customFormat="1" ht="15.75" customHeight="1" x14ac:dyDescent="0.2">
      <c r="A264" s="168" t="s">
        <v>650</v>
      </c>
      <c r="B264" s="175" t="s">
        <v>415</v>
      </c>
      <c r="C264" s="170" t="s">
        <v>900</v>
      </c>
      <c r="D264" s="162"/>
      <c r="E264" s="162"/>
      <c r="F264" s="172">
        <f t="shared" si="10"/>
        <v>0</v>
      </c>
      <c r="G264" s="173">
        <f t="shared" si="11"/>
        <v>0</v>
      </c>
      <c r="H264" s="172"/>
      <c r="I264" s="166"/>
    </row>
    <row r="265" spans="1:9" s="167" customFormat="1" ht="15.75" customHeight="1" x14ac:dyDescent="0.2">
      <c r="A265" s="168" t="s">
        <v>649</v>
      </c>
      <c r="B265" s="180" t="s">
        <v>601</v>
      </c>
      <c r="C265" s="170" t="s">
        <v>900</v>
      </c>
      <c r="D265" s="162"/>
      <c r="E265" s="162"/>
      <c r="F265" s="172">
        <f t="shared" si="10"/>
        <v>0</v>
      </c>
      <c r="G265" s="173">
        <f t="shared" si="11"/>
        <v>0</v>
      </c>
      <c r="H265" s="172"/>
      <c r="I265" s="166"/>
    </row>
    <row r="266" spans="1:9" s="167" customFormat="1" ht="12" x14ac:dyDescent="0.2">
      <c r="A266" s="168" t="s">
        <v>648</v>
      </c>
      <c r="B266" s="175" t="s">
        <v>647</v>
      </c>
      <c r="C266" s="170" t="s">
        <v>900</v>
      </c>
      <c r="D266" s="162"/>
      <c r="E266" s="162"/>
      <c r="F266" s="172">
        <f t="shared" si="10"/>
        <v>0</v>
      </c>
      <c r="G266" s="173">
        <f t="shared" si="11"/>
        <v>0</v>
      </c>
      <c r="H266" s="172"/>
      <c r="I266" s="166"/>
    </row>
    <row r="267" spans="1:9" s="167" customFormat="1" ht="12" x14ac:dyDescent="0.2">
      <c r="A267" s="168" t="s">
        <v>646</v>
      </c>
      <c r="B267" s="180" t="s">
        <v>601</v>
      </c>
      <c r="C267" s="170" t="s">
        <v>900</v>
      </c>
      <c r="D267" s="162"/>
      <c r="E267" s="162"/>
      <c r="F267" s="172">
        <f t="shared" si="10"/>
        <v>0</v>
      </c>
      <c r="G267" s="173">
        <f t="shared" si="11"/>
        <v>0</v>
      </c>
      <c r="H267" s="172"/>
      <c r="I267" s="166"/>
    </row>
    <row r="268" spans="1:9" s="167" customFormat="1" ht="15.75" customHeight="1" x14ac:dyDescent="0.2">
      <c r="A268" s="168" t="s">
        <v>950</v>
      </c>
      <c r="B268" s="175" t="s">
        <v>413</v>
      </c>
      <c r="C268" s="170" t="s">
        <v>900</v>
      </c>
      <c r="D268" s="162"/>
      <c r="E268" s="162"/>
      <c r="F268" s="172">
        <f t="shared" si="10"/>
        <v>0</v>
      </c>
      <c r="G268" s="173">
        <f t="shared" si="11"/>
        <v>0</v>
      </c>
      <c r="H268" s="172"/>
      <c r="I268" s="166"/>
    </row>
    <row r="269" spans="1:9" s="167" customFormat="1" ht="12" x14ac:dyDescent="0.2">
      <c r="A269" s="168" t="s">
        <v>645</v>
      </c>
      <c r="B269" s="180" t="s">
        <v>601</v>
      </c>
      <c r="C269" s="170" t="s">
        <v>900</v>
      </c>
      <c r="D269" s="162"/>
      <c r="E269" s="162"/>
      <c r="F269" s="172">
        <f t="shared" si="10"/>
        <v>0</v>
      </c>
      <c r="G269" s="173">
        <f t="shared" si="11"/>
        <v>0</v>
      </c>
      <c r="H269" s="172"/>
      <c r="I269" s="166"/>
    </row>
    <row r="270" spans="1:9" s="167" customFormat="1" ht="15.75" customHeight="1" x14ac:dyDescent="0.2">
      <c r="A270" s="168" t="s">
        <v>644</v>
      </c>
      <c r="B270" s="175" t="s">
        <v>411</v>
      </c>
      <c r="C270" s="170" t="s">
        <v>900</v>
      </c>
      <c r="D270" s="162"/>
      <c r="E270" s="162"/>
      <c r="F270" s="172">
        <f t="shared" si="10"/>
        <v>0</v>
      </c>
      <c r="G270" s="173">
        <f t="shared" si="11"/>
        <v>0</v>
      </c>
      <c r="H270" s="172"/>
      <c r="I270" s="166"/>
    </row>
    <row r="271" spans="1:9" s="167" customFormat="1" ht="15.75" customHeight="1" x14ac:dyDescent="0.2">
      <c r="A271" s="168" t="s">
        <v>643</v>
      </c>
      <c r="B271" s="180" t="s">
        <v>601</v>
      </c>
      <c r="C271" s="170" t="s">
        <v>900</v>
      </c>
      <c r="D271" s="162"/>
      <c r="E271" s="162"/>
      <c r="F271" s="172">
        <f t="shared" si="10"/>
        <v>0</v>
      </c>
      <c r="G271" s="173">
        <f t="shared" si="11"/>
        <v>0</v>
      </c>
      <c r="H271" s="172"/>
      <c r="I271" s="166"/>
    </row>
    <row r="272" spans="1:9" s="167" customFormat="1" ht="31.5" customHeight="1" x14ac:dyDescent="0.2">
      <c r="A272" s="168" t="s">
        <v>642</v>
      </c>
      <c r="B272" s="177" t="s">
        <v>409</v>
      </c>
      <c r="C272" s="170" t="s">
        <v>900</v>
      </c>
      <c r="D272" s="162"/>
      <c r="E272" s="162"/>
      <c r="F272" s="172">
        <f t="shared" si="10"/>
        <v>0</v>
      </c>
      <c r="G272" s="173">
        <f t="shared" si="11"/>
        <v>0</v>
      </c>
      <c r="H272" s="172"/>
      <c r="I272" s="166"/>
    </row>
    <row r="273" spans="1:9" s="167" customFormat="1" ht="15.75" customHeight="1" x14ac:dyDescent="0.2">
      <c r="A273" s="168" t="s">
        <v>641</v>
      </c>
      <c r="B273" s="180" t="s">
        <v>601</v>
      </c>
      <c r="C273" s="170" t="s">
        <v>900</v>
      </c>
      <c r="D273" s="162"/>
      <c r="E273" s="162"/>
      <c r="F273" s="172">
        <f t="shared" si="10"/>
        <v>0</v>
      </c>
      <c r="G273" s="173">
        <f t="shared" si="11"/>
        <v>0</v>
      </c>
      <c r="H273" s="172"/>
      <c r="I273" s="166"/>
    </row>
    <row r="274" spans="1:9" s="167" customFormat="1" ht="15.75" customHeight="1" x14ac:dyDescent="0.2">
      <c r="A274" s="168" t="s">
        <v>640</v>
      </c>
      <c r="B274" s="180" t="s">
        <v>902</v>
      </c>
      <c r="C274" s="170" t="s">
        <v>900</v>
      </c>
      <c r="D274" s="162"/>
      <c r="E274" s="162"/>
      <c r="F274" s="172">
        <f t="shared" si="10"/>
        <v>0</v>
      </c>
      <c r="G274" s="173">
        <f t="shared" si="11"/>
        <v>0</v>
      </c>
      <c r="H274" s="172"/>
      <c r="I274" s="166"/>
    </row>
    <row r="275" spans="1:9" s="167" customFormat="1" ht="15.75" customHeight="1" x14ac:dyDescent="0.2">
      <c r="A275" s="168" t="s">
        <v>639</v>
      </c>
      <c r="B275" s="181" t="s">
        <v>601</v>
      </c>
      <c r="C275" s="170" t="s">
        <v>900</v>
      </c>
      <c r="D275" s="162"/>
      <c r="E275" s="162"/>
      <c r="F275" s="172">
        <f t="shared" si="10"/>
        <v>0</v>
      </c>
      <c r="G275" s="173">
        <f t="shared" si="11"/>
        <v>0</v>
      </c>
      <c r="H275" s="172"/>
      <c r="I275" s="166"/>
    </row>
    <row r="276" spans="1:9" s="167" customFormat="1" ht="15.75" customHeight="1" x14ac:dyDescent="0.2">
      <c r="A276" s="168" t="s">
        <v>638</v>
      </c>
      <c r="B276" s="180" t="s">
        <v>326</v>
      </c>
      <c r="C276" s="170" t="s">
        <v>900</v>
      </c>
      <c r="D276" s="162"/>
      <c r="E276" s="162"/>
      <c r="F276" s="172">
        <f t="shared" si="10"/>
        <v>0</v>
      </c>
      <c r="G276" s="173">
        <f t="shared" si="11"/>
        <v>0</v>
      </c>
      <c r="H276" s="172"/>
      <c r="I276" s="166"/>
    </row>
    <row r="277" spans="1:9" s="167" customFormat="1" ht="15.75" customHeight="1" x14ac:dyDescent="0.2">
      <c r="A277" s="168" t="s">
        <v>637</v>
      </c>
      <c r="B277" s="181" t="s">
        <v>601</v>
      </c>
      <c r="C277" s="170" t="s">
        <v>900</v>
      </c>
      <c r="D277" s="162"/>
      <c r="E277" s="162"/>
      <c r="F277" s="172">
        <f t="shared" si="10"/>
        <v>0</v>
      </c>
      <c r="G277" s="173">
        <f t="shared" si="11"/>
        <v>0</v>
      </c>
      <c r="H277" s="172"/>
      <c r="I277" s="166"/>
    </row>
    <row r="278" spans="1:9" s="167" customFormat="1" ht="12" x14ac:dyDescent="0.2">
      <c r="A278" s="168" t="s">
        <v>636</v>
      </c>
      <c r="B278" s="177" t="s">
        <v>635</v>
      </c>
      <c r="C278" s="170" t="s">
        <v>900</v>
      </c>
      <c r="D278" s="162">
        <f>D251-D262-D266-D268</f>
        <v>0</v>
      </c>
      <c r="E278" s="162">
        <v>13.526</v>
      </c>
      <c r="F278" s="172">
        <f t="shared" si="10"/>
        <v>13.526</v>
      </c>
      <c r="G278" s="173">
        <f t="shared" si="11"/>
        <v>0</v>
      </c>
      <c r="H278" s="172"/>
      <c r="I278" s="166"/>
    </row>
    <row r="279" spans="1:9" s="167" customFormat="1" ht="12" x14ac:dyDescent="0.2">
      <c r="A279" s="168" t="s">
        <v>634</v>
      </c>
      <c r="B279" s="180" t="s">
        <v>601</v>
      </c>
      <c r="C279" s="170" t="s">
        <v>900</v>
      </c>
      <c r="D279" s="162"/>
      <c r="E279" s="162"/>
      <c r="F279" s="172">
        <f t="shared" si="10"/>
        <v>0</v>
      </c>
      <c r="G279" s="173">
        <f t="shared" si="11"/>
        <v>0</v>
      </c>
      <c r="H279" s="172"/>
      <c r="I279" s="166"/>
    </row>
    <row r="280" spans="1:9" s="167" customFormat="1" ht="60" x14ac:dyDescent="0.2">
      <c r="A280" s="168" t="s">
        <v>633</v>
      </c>
      <c r="B280" s="179" t="s">
        <v>632</v>
      </c>
      <c r="C280" s="170" t="s">
        <v>900</v>
      </c>
      <c r="D280" s="162"/>
      <c r="E280" s="162">
        <f>E281+E283+E288+E290+E292+E294+E296+E298+E300</f>
        <v>68.792000000000016</v>
      </c>
      <c r="F280" s="172">
        <f t="shared" si="10"/>
        <v>68.792000000000016</v>
      </c>
      <c r="G280" s="173">
        <f t="shared" si="11"/>
        <v>0</v>
      </c>
      <c r="H280" s="182" t="s">
        <v>918</v>
      </c>
      <c r="I280" s="166"/>
    </row>
    <row r="281" spans="1:9" s="167" customFormat="1" ht="12" x14ac:dyDescent="0.2">
      <c r="A281" s="168" t="s">
        <v>631</v>
      </c>
      <c r="B281" s="177" t="s">
        <v>630</v>
      </c>
      <c r="C281" s="170" t="s">
        <v>900</v>
      </c>
      <c r="D281" s="162"/>
      <c r="E281" s="162"/>
      <c r="F281" s="172">
        <f t="shared" si="10"/>
        <v>0</v>
      </c>
      <c r="G281" s="173">
        <f t="shared" si="11"/>
        <v>0</v>
      </c>
      <c r="H281" s="172"/>
      <c r="I281" s="166"/>
    </row>
    <row r="282" spans="1:9" s="167" customFormat="1" ht="12" x14ac:dyDescent="0.2">
      <c r="A282" s="168" t="s">
        <v>629</v>
      </c>
      <c r="B282" s="180" t="s">
        <v>601</v>
      </c>
      <c r="C282" s="170" t="s">
        <v>900</v>
      </c>
      <c r="D282" s="162"/>
      <c r="E282" s="162"/>
      <c r="F282" s="172">
        <f t="shared" si="10"/>
        <v>0</v>
      </c>
      <c r="G282" s="173">
        <f t="shared" si="11"/>
        <v>0</v>
      </c>
      <c r="H282" s="172"/>
      <c r="I282" s="166"/>
    </row>
    <row r="283" spans="1:9" s="167" customFormat="1" ht="12" x14ac:dyDescent="0.2">
      <c r="A283" s="168" t="s">
        <v>628</v>
      </c>
      <c r="B283" s="177" t="s">
        <v>627</v>
      </c>
      <c r="C283" s="170" t="s">
        <v>900</v>
      </c>
      <c r="D283" s="162">
        <f>D284+D286</f>
        <v>0</v>
      </c>
      <c r="E283" s="162">
        <f>E284+E286</f>
        <v>0</v>
      </c>
      <c r="F283" s="172">
        <f t="shared" si="10"/>
        <v>0</v>
      </c>
      <c r="G283" s="173">
        <f t="shared" si="11"/>
        <v>0</v>
      </c>
      <c r="H283" s="172"/>
      <c r="I283" s="166"/>
    </row>
    <row r="284" spans="1:9" s="167" customFormat="1" ht="12" x14ac:dyDescent="0.2">
      <c r="A284" s="168" t="s">
        <v>626</v>
      </c>
      <c r="B284" s="180" t="s">
        <v>310</v>
      </c>
      <c r="C284" s="170" t="s">
        <v>900</v>
      </c>
      <c r="D284" s="162"/>
      <c r="E284" s="162"/>
      <c r="F284" s="172">
        <f t="shared" si="10"/>
        <v>0</v>
      </c>
      <c r="G284" s="173">
        <f t="shared" si="11"/>
        <v>0</v>
      </c>
      <c r="H284" s="172"/>
      <c r="I284" s="166"/>
    </row>
    <row r="285" spans="1:9" s="167" customFormat="1" ht="12" x14ac:dyDescent="0.2">
      <c r="A285" s="168" t="s">
        <v>625</v>
      </c>
      <c r="B285" s="181" t="s">
        <v>601</v>
      </c>
      <c r="C285" s="170" t="s">
        <v>900</v>
      </c>
      <c r="D285" s="162"/>
      <c r="E285" s="162"/>
      <c r="F285" s="172">
        <f t="shared" si="10"/>
        <v>0</v>
      </c>
      <c r="G285" s="173">
        <f t="shared" si="11"/>
        <v>0</v>
      </c>
      <c r="H285" s="172"/>
      <c r="I285" s="166"/>
    </row>
    <row r="286" spans="1:9" s="167" customFormat="1" ht="12" x14ac:dyDescent="0.2">
      <c r="A286" s="168" t="s">
        <v>624</v>
      </c>
      <c r="B286" s="180" t="s">
        <v>623</v>
      </c>
      <c r="C286" s="170" t="s">
        <v>900</v>
      </c>
      <c r="D286" s="162"/>
      <c r="E286" s="162"/>
      <c r="F286" s="172">
        <f t="shared" si="10"/>
        <v>0</v>
      </c>
      <c r="G286" s="173">
        <f t="shared" si="11"/>
        <v>0</v>
      </c>
      <c r="H286" s="172"/>
      <c r="I286" s="166"/>
    </row>
    <row r="287" spans="1:9" s="167" customFormat="1" ht="12" x14ac:dyDescent="0.2">
      <c r="A287" s="168" t="s">
        <v>622</v>
      </c>
      <c r="B287" s="181" t="s">
        <v>601</v>
      </c>
      <c r="C287" s="170" t="s">
        <v>900</v>
      </c>
      <c r="D287" s="162"/>
      <c r="E287" s="162"/>
      <c r="F287" s="172">
        <f t="shared" si="10"/>
        <v>0</v>
      </c>
      <c r="G287" s="173">
        <f t="shared" si="11"/>
        <v>0</v>
      </c>
      <c r="H287" s="172"/>
      <c r="I287" s="166"/>
    </row>
    <row r="288" spans="1:9" s="167" customFormat="1" ht="24" x14ac:dyDescent="0.2">
      <c r="A288" s="168" t="s">
        <v>621</v>
      </c>
      <c r="B288" s="177" t="s">
        <v>620</v>
      </c>
      <c r="C288" s="170" t="s">
        <v>900</v>
      </c>
      <c r="D288" s="162"/>
      <c r="E288" s="162">
        <v>10.987</v>
      </c>
      <c r="F288" s="172">
        <f t="shared" si="10"/>
        <v>10.987</v>
      </c>
      <c r="G288" s="173">
        <f t="shared" si="11"/>
        <v>0</v>
      </c>
      <c r="H288" s="172"/>
      <c r="I288" s="166"/>
    </row>
    <row r="289" spans="1:9" s="167" customFormat="1" ht="12" x14ac:dyDescent="0.2">
      <c r="A289" s="168" t="s">
        <v>619</v>
      </c>
      <c r="B289" s="180" t="s">
        <v>601</v>
      </c>
      <c r="C289" s="170" t="s">
        <v>900</v>
      </c>
      <c r="D289" s="162"/>
      <c r="E289" s="162"/>
      <c r="F289" s="172">
        <f t="shared" si="10"/>
        <v>0</v>
      </c>
      <c r="G289" s="173">
        <f t="shared" si="11"/>
        <v>0</v>
      </c>
      <c r="H289" s="172"/>
      <c r="I289" s="166"/>
    </row>
    <row r="290" spans="1:9" s="167" customFormat="1" ht="12" x14ac:dyDescent="0.2">
      <c r="A290" s="168" t="s">
        <v>618</v>
      </c>
      <c r="B290" s="177" t="s">
        <v>617</v>
      </c>
      <c r="C290" s="170" t="s">
        <v>900</v>
      </c>
      <c r="D290" s="162"/>
      <c r="E290" s="162">
        <v>31.503</v>
      </c>
      <c r="F290" s="172">
        <f t="shared" si="10"/>
        <v>31.503</v>
      </c>
      <c r="G290" s="173">
        <f t="shared" si="11"/>
        <v>0</v>
      </c>
      <c r="H290" s="172"/>
      <c r="I290" s="166"/>
    </row>
    <row r="291" spans="1:9" s="167" customFormat="1" ht="12" x14ac:dyDescent="0.2">
      <c r="A291" s="168" t="s">
        <v>616</v>
      </c>
      <c r="B291" s="180" t="s">
        <v>601</v>
      </c>
      <c r="C291" s="170" t="s">
        <v>900</v>
      </c>
      <c r="D291" s="162"/>
      <c r="E291" s="162"/>
      <c r="F291" s="172">
        <f t="shared" si="10"/>
        <v>0</v>
      </c>
      <c r="G291" s="173">
        <f t="shared" si="11"/>
        <v>0</v>
      </c>
      <c r="H291" s="172"/>
      <c r="I291" s="166"/>
    </row>
    <row r="292" spans="1:9" s="167" customFormat="1" ht="12" x14ac:dyDescent="0.2">
      <c r="A292" s="168" t="s">
        <v>615</v>
      </c>
      <c r="B292" s="177" t="s">
        <v>614</v>
      </c>
      <c r="C292" s="170" t="s">
        <v>900</v>
      </c>
      <c r="D292" s="162"/>
      <c r="E292" s="162">
        <v>1.52</v>
      </c>
      <c r="F292" s="172">
        <f t="shared" si="10"/>
        <v>1.52</v>
      </c>
      <c r="G292" s="173">
        <f t="shared" si="11"/>
        <v>0</v>
      </c>
      <c r="H292" s="172"/>
      <c r="I292" s="166"/>
    </row>
    <row r="293" spans="1:9" s="167" customFormat="1" ht="12" x14ac:dyDescent="0.2">
      <c r="A293" s="168" t="s">
        <v>613</v>
      </c>
      <c r="B293" s="180" t="s">
        <v>601</v>
      </c>
      <c r="C293" s="170" t="s">
        <v>900</v>
      </c>
      <c r="D293" s="162"/>
      <c r="E293" s="162"/>
      <c r="F293" s="172">
        <f t="shared" si="10"/>
        <v>0</v>
      </c>
      <c r="G293" s="173">
        <f t="shared" si="11"/>
        <v>0</v>
      </c>
      <c r="H293" s="172"/>
      <c r="I293" s="166"/>
    </row>
    <row r="294" spans="1:9" s="167" customFormat="1" ht="12" x14ac:dyDescent="0.2">
      <c r="A294" s="168" t="s">
        <v>612</v>
      </c>
      <c r="B294" s="177" t="s">
        <v>611</v>
      </c>
      <c r="C294" s="170" t="s">
        <v>900</v>
      </c>
      <c r="D294" s="162"/>
      <c r="E294" s="162">
        <v>9.4789999999999992</v>
      </c>
      <c r="F294" s="172">
        <f t="shared" si="10"/>
        <v>9.4789999999999992</v>
      </c>
      <c r="G294" s="173">
        <f t="shared" si="11"/>
        <v>0</v>
      </c>
      <c r="H294" s="172"/>
      <c r="I294" s="166"/>
    </row>
    <row r="295" spans="1:9" s="167" customFormat="1" ht="12" x14ac:dyDescent="0.2">
      <c r="A295" s="168" t="s">
        <v>610</v>
      </c>
      <c r="B295" s="180" t="s">
        <v>601</v>
      </c>
      <c r="C295" s="170" t="s">
        <v>900</v>
      </c>
      <c r="D295" s="162"/>
      <c r="E295" s="162"/>
      <c r="F295" s="172">
        <f t="shared" si="10"/>
        <v>0</v>
      </c>
      <c r="G295" s="173">
        <f t="shared" si="11"/>
        <v>0</v>
      </c>
      <c r="H295" s="172"/>
      <c r="I295" s="166"/>
    </row>
    <row r="296" spans="1:9" s="167" customFormat="1" ht="12" x14ac:dyDescent="0.2">
      <c r="A296" s="168" t="s">
        <v>609</v>
      </c>
      <c r="B296" s="177" t="s">
        <v>608</v>
      </c>
      <c r="C296" s="170" t="s">
        <v>900</v>
      </c>
      <c r="D296" s="162"/>
      <c r="E296" s="162"/>
      <c r="F296" s="172">
        <f t="shared" si="10"/>
        <v>0</v>
      </c>
      <c r="G296" s="173">
        <f t="shared" si="11"/>
        <v>0</v>
      </c>
      <c r="H296" s="172"/>
      <c r="I296" s="166"/>
    </row>
    <row r="297" spans="1:9" s="167" customFormat="1" ht="12" x14ac:dyDescent="0.2">
      <c r="A297" s="168" t="s">
        <v>607</v>
      </c>
      <c r="B297" s="180" t="s">
        <v>601</v>
      </c>
      <c r="C297" s="170" t="s">
        <v>900</v>
      </c>
      <c r="D297" s="162"/>
      <c r="E297" s="162"/>
      <c r="F297" s="172">
        <f t="shared" si="10"/>
        <v>0</v>
      </c>
      <c r="G297" s="173">
        <f t="shared" si="11"/>
        <v>0</v>
      </c>
      <c r="H297" s="172"/>
      <c r="I297" s="166"/>
    </row>
    <row r="298" spans="1:9" s="167" customFormat="1" ht="24" x14ac:dyDescent="0.2">
      <c r="A298" s="168" t="s">
        <v>606</v>
      </c>
      <c r="B298" s="177" t="s">
        <v>921</v>
      </c>
      <c r="C298" s="170" t="s">
        <v>900</v>
      </c>
      <c r="D298" s="162"/>
      <c r="E298" s="162">
        <v>13.125999999999999</v>
      </c>
      <c r="F298" s="172">
        <f t="shared" si="10"/>
        <v>13.125999999999999</v>
      </c>
      <c r="G298" s="173">
        <f t="shared" si="11"/>
        <v>0</v>
      </c>
      <c r="H298" s="172"/>
      <c r="I298" s="166"/>
    </row>
    <row r="299" spans="1:9" s="167" customFormat="1" ht="12" x14ac:dyDescent="0.2">
      <c r="A299" s="168" t="s">
        <v>605</v>
      </c>
      <c r="B299" s="180" t="s">
        <v>601</v>
      </c>
      <c r="C299" s="170" t="s">
        <v>900</v>
      </c>
      <c r="D299" s="162"/>
      <c r="E299" s="162"/>
      <c r="F299" s="172">
        <f t="shared" si="10"/>
        <v>0</v>
      </c>
      <c r="G299" s="173">
        <f t="shared" si="11"/>
        <v>0</v>
      </c>
      <c r="H299" s="172"/>
      <c r="I299" s="166"/>
    </row>
    <row r="300" spans="1:9" s="167" customFormat="1" ht="12" x14ac:dyDescent="0.2">
      <c r="A300" s="168" t="s">
        <v>604</v>
      </c>
      <c r="B300" s="177" t="s">
        <v>603</v>
      </c>
      <c r="C300" s="170" t="s">
        <v>900</v>
      </c>
      <c r="D300" s="162">
        <f>D280-D281-D283-D288-D290-D292-D294-D296-D298</f>
        <v>0</v>
      </c>
      <c r="E300" s="162">
        <v>2.177</v>
      </c>
      <c r="F300" s="172">
        <f t="shared" si="10"/>
        <v>2.177</v>
      </c>
      <c r="G300" s="173">
        <f t="shared" si="11"/>
        <v>0</v>
      </c>
      <c r="H300" s="172"/>
      <c r="I300" s="166"/>
    </row>
    <row r="301" spans="1:9" s="167" customFormat="1" ht="12" x14ac:dyDescent="0.2">
      <c r="A301" s="168" t="s">
        <v>602</v>
      </c>
      <c r="B301" s="180" t="s">
        <v>601</v>
      </c>
      <c r="C301" s="170" t="s">
        <v>900</v>
      </c>
      <c r="D301" s="162"/>
      <c r="E301" s="162"/>
      <c r="F301" s="172">
        <f t="shared" si="10"/>
        <v>0</v>
      </c>
      <c r="G301" s="173">
        <f t="shared" si="11"/>
        <v>0</v>
      </c>
      <c r="H301" s="172"/>
      <c r="I301" s="166"/>
    </row>
    <row r="302" spans="1:9" s="167" customFormat="1" ht="24" x14ac:dyDescent="0.2">
      <c r="A302" s="168" t="s">
        <v>600</v>
      </c>
      <c r="B302" s="179" t="s">
        <v>599</v>
      </c>
      <c r="C302" s="170" t="s">
        <v>8</v>
      </c>
      <c r="D302" s="206">
        <f>D164/(D20*1.18)</f>
        <v>0</v>
      </c>
      <c r="E302" s="206">
        <f>E164/(E20*1.2)*100</f>
        <v>72.90407173028909</v>
      </c>
      <c r="F302" s="207">
        <f t="shared" si="10"/>
        <v>72.90407173028909</v>
      </c>
      <c r="G302" s="207"/>
      <c r="H302" s="207"/>
      <c r="I302" s="166"/>
    </row>
    <row r="303" spans="1:9" s="167" customFormat="1" ht="15.75" customHeight="1" x14ac:dyDescent="0.2">
      <c r="A303" s="168" t="s">
        <v>598</v>
      </c>
      <c r="B303" s="177" t="s">
        <v>597</v>
      </c>
      <c r="C303" s="170" t="s">
        <v>8</v>
      </c>
      <c r="D303" s="206"/>
      <c r="E303" s="206"/>
      <c r="F303" s="207">
        <f t="shared" si="10"/>
        <v>0</v>
      </c>
      <c r="G303" s="207"/>
      <c r="H303" s="207"/>
      <c r="I303" s="166"/>
    </row>
    <row r="304" spans="1:9" s="167" customFormat="1" ht="31.5" customHeight="1" x14ac:dyDescent="0.2">
      <c r="A304" s="168" t="s">
        <v>596</v>
      </c>
      <c r="B304" s="177" t="s">
        <v>595</v>
      </c>
      <c r="C304" s="170" t="s">
        <v>8</v>
      </c>
      <c r="D304" s="206"/>
      <c r="E304" s="206"/>
      <c r="F304" s="207">
        <f t="shared" si="10"/>
        <v>0</v>
      </c>
      <c r="G304" s="207"/>
      <c r="H304" s="207"/>
      <c r="I304" s="166"/>
    </row>
    <row r="305" spans="1:9" s="167" customFormat="1" ht="31.5" customHeight="1" x14ac:dyDescent="0.2">
      <c r="A305" s="168" t="s">
        <v>594</v>
      </c>
      <c r="B305" s="177" t="s">
        <v>593</v>
      </c>
      <c r="C305" s="170" t="s">
        <v>8</v>
      </c>
      <c r="D305" s="206"/>
      <c r="E305" s="206"/>
      <c r="F305" s="207">
        <f t="shared" si="10"/>
        <v>0</v>
      </c>
      <c r="G305" s="207"/>
      <c r="H305" s="207"/>
      <c r="I305" s="166"/>
    </row>
    <row r="306" spans="1:9" s="167" customFormat="1" ht="31.5" customHeight="1" x14ac:dyDescent="0.2">
      <c r="A306" s="168" t="s">
        <v>592</v>
      </c>
      <c r="B306" s="177" t="s">
        <v>591</v>
      </c>
      <c r="C306" s="170" t="s">
        <v>8</v>
      </c>
      <c r="D306" s="206"/>
      <c r="E306" s="206"/>
      <c r="F306" s="207">
        <f t="shared" si="10"/>
        <v>0</v>
      </c>
      <c r="G306" s="207"/>
      <c r="H306" s="207"/>
      <c r="I306" s="166"/>
    </row>
    <row r="307" spans="1:9" s="167" customFormat="1" ht="15.75" customHeight="1" x14ac:dyDescent="0.2">
      <c r="A307" s="168" t="s">
        <v>590</v>
      </c>
      <c r="B307" s="175" t="s">
        <v>589</v>
      </c>
      <c r="C307" s="170" t="s">
        <v>8</v>
      </c>
      <c r="D307" s="206"/>
      <c r="E307" s="206"/>
      <c r="F307" s="207">
        <f t="shared" si="10"/>
        <v>0</v>
      </c>
      <c r="G307" s="207"/>
      <c r="H307" s="207"/>
      <c r="I307" s="166"/>
    </row>
    <row r="308" spans="1:9" s="167" customFormat="1" ht="12" x14ac:dyDescent="0.2">
      <c r="A308" s="168" t="s">
        <v>588</v>
      </c>
      <c r="B308" s="175" t="s">
        <v>587</v>
      </c>
      <c r="C308" s="170" t="s">
        <v>8</v>
      </c>
      <c r="D308" s="206">
        <f>D170/(D26*1.18)</f>
        <v>0</v>
      </c>
      <c r="E308" s="206">
        <f>E170/(E26*1.2)*100</f>
        <v>67.791021025307558</v>
      </c>
      <c r="F308" s="207">
        <f t="shared" si="10"/>
        <v>67.791021025307558</v>
      </c>
      <c r="G308" s="207"/>
      <c r="H308" s="207"/>
      <c r="I308" s="166"/>
    </row>
    <row r="309" spans="1:9" s="167" customFormat="1" ht="15.75" customHeight="1" x14ac:dyDescent="0.2">
      <c r="A309" s="168" t="s">
        <v>586</v>
      </c>
      <c r="B309" s="175" t="s">
        <v>585</v>
      </c>
      <c r="C309" s="170"/>
      <c r="D309" s="206"/>
      <c r="E309" s="206"/>
      <c r="F309" s="207">
        <f t="shared" si="10"/>
        <v>0</v>
      </c>
      <c r="G309" s="207"/>
      <c r="H309" s="207"/>
      <c r="I309" s="166"/>
    </row>
    <row r="310" spans="1:9" s="167" customFormat="1" ht="19.5" customHeight="1" x14ac:dyDescent="0.2">
      <c r="A310" s="168" t="s">
        <v>583</v>
      </c>
      <c r="B310" s="175" t="s">
        <v>584</v>
      </c>
      <c r="C310" s="170" t="s">
        <v>8</v>
      </c>
      <c r="D310" s="206">
        <f>IFERROR(D173/(D29*1.18),0)</f>
        <v>0</v>
      </c>
      <c r="E310" s="206">
        <f>IFERROR(E173/(E29*1.18),0)</f>
        <v>0</v>
      </c>
      <c r="F310" s="207">
        <f t="shared" si="10"/>
        <v>0</v>
      </c>
      <c r="G310" s="207"/>
      <c r="H310" s="207"/>
      <c r="I310" s="166"/>
    </row>
    <row r="311" spans="1:9" s="167" customFormat="1" ht="19.5" customHeight="1" x14ac:dyDescent="0.2">
      <c r="A311" s="168" t="s">
        <v>581</v>
      </c>
      <c r="B311" s="175" t="s">
        <v>582</v>
      </c>
      <c r="C311" s="170" t="s">
        <v>8</v>
      </c>
      <c r="D311" s="208"/>
      <c r="E311" s="208"/>
      <c r="F311" s="209"/>
      <c r="G311" s="209"/>
      <c r="H311" s="209"/>
      <c r="I311" s="166"/>
    </row>
    <row r="312" spans="1:9" s="167" customFormat="1" ht="36.75" customHeight="1" x14ac:dyDescent="0.2">
      <c r="A312" s="168" t="s">
        <v>922</v>
      </c>
      <c r="B312" s="177" t="s">
        <v>580</v>
      </c>
      <c r="C312" s="170" t="s">
        <v>8</v>
      </c>
      <c r="D312" s="208"/>
      <c r="E312" s="208"/>
      <c r="F312" s="209"/>
      <c r="G312" s="209"/>
      <c r="H312" s="209"/>
      <c r="I312" s="166"/>
    </row>
    <row r="313" spans="1:9" s="167" customFormat="1" ht="19.5" customHeight="1" x14ac:dyDescent="0.2">
      <c r="A313" s="168" t="s">
        <v>923</v>
      </c>
      <c r="B313" s="210" t="s">
        <v>902</v>
      </c>
      <c r="C313" s="170" t="s">
        <v>8</v>
      </c>
      <c r="D313" s="206"/>
      <c r="E313" s="206"/>
      <c r="F313" s="207"/>
      <c r="G313" s="207"/>
      <c r="H313" s="207"/>
      <c r="I313" s="166"/>
    </row>
    <row r="314" spans="1:9" s="167" customFormat="1" ht="19.5" customHeight="1" thickBot="1" x14ac:dyDescent="0.25">
      <c r="A314" s="191" t="s">
        <v>924</v>
      </c>
      <c r="B314" s="211" t="s">
        <v>326</v>
      </c>
      <c r="C314" s="193" t="s">
        <v>8</v>
      </c>
      <c r="D314" s="212"/>
      <c r="E314" s="212"/>
      <c r="F314" s="213"/>
      <c r="G314" s="213"/>
      <c r="H314" s="213"/>
      <c r="I314" s="166"/>
    </row>
    <row r="315" spans="1:9" s="167" customFormat="1" ht="15.6" customHeight="1" thickBot="1" x14ac:dyDescent="0.25">
      <c r="A315" s="453" t="s">
        <v>579</v>
      </c>
      <c r="B315" s="454"/>
      <c r="C315" s="454"/>
      <c r="D315" s="454"/>
      <c r="E315" s="454"/>
      <c r="F315" s="454"/>
      <c r="G315" s="454"/>
      <c r="H315" s="454"/>
      <c r="I315" s="166"/>
    </row>
    <row r="316" spans="1:9" s="166" customFormat="1" ht="31.5" customHeight="1" x14ac:dyDescent="0.2">
      <c r="A316" s="158" t="s">
        <v>578</v>
      </c>
      <c r="B316" s="159" t="s">
        <v>577</v>
      </c>
      <c r="C316" s="160" t="s">
        <v>246</v>
      </c>
      <c r="D316" s="172" t="s">
        <v>925</v>
      </c>
      <c r="E316" s="172" t="s">
        <v>925</v>
      </c>
      <c r="F316" s="172" t="s">
        <v>925</v>
      </c>
      <c r="G316" s="172" t="s">
        <v>925</v>
      </c>
      <c r="H316" s="172" t="s">
        <v>925</v>
      </c>
    </row>
    <row r="317" spans="1:9" s="166" customFormat="1" ht="15.75" customHeight="1" x14ac:dyDescent="0.2">
      <c r="A317" s="168" t="s">
        <v>576</v>
      </c>
      <c r="B317" s="179" t="s">
        <v>575</v>
      </c>
      <c r="C317" s="170" t="s">
        <v>26</v>
      </c>
      <c r="D317" s="172"/>
      <c r="E317" s="172"/>
      <c r="F317" s="172"/>
      <c r="G317" s="172"/>
      <c r="H317" s="172"/>
    </row>
    <row r="318" spans="1:9" s="166" customFormat="1" ht="15.75" customHeight="1" x14ac:dyDescent="0.2">
      <c r="A318" s="168" t="s">
        <v>574</v>
      </c>
      <c r="B318" s="179" t="s">
        <v>573</v>
      </c>
      <c r="C318" s="170" t="s">
        <v>517</v>
      </c>
      <c r="D318" s="172"/>
      <c r="E318" s="172"/>
      <c r="F318" s="172"/>
      <c r="G318" s="172"/>
      <c r="H318" s="172"/>
    </row>
    <row r="319" spans="1:9" s="166" customFormat="1" ht="15.75" customHeight="1" x14ac:dyDescent="0.2">
      <c r="A319" s="168" t="s">
        <v>572</v>
      </c>
      <c r="B319" s="179" t="s">
        <v>571</v>
      </c>
      <c r="C319" s="170" t="s">
        <v>26</v>
      </c>
      <c r="D319" s="172"/>
      <c r="E319" s="172"/>
      <c r="F319" s="172"/>
      <c r="G319" s="172"/>
      <c r="H319" s="172"/>
    </row>
    <row r="320" spans="1:9" s="166" customFormat="1" ht="15.75" customHeight="1" x14ac:dyDescent="0.2">
      <c r="A320" s="168" t="s">
        <v>570</v>
      </c>
      <c r="B320" s="179" t="s">
        <v>569</v>
      </c>
      <c r="C320" s="170" t="s">
        <v>517</v>
      </c>
      <c r="D320" s="172"/>
      <c r="E320" s="172"/>
      <c r="F320" s="172"/>
      <c r="G320" s="172"/>
      <c r="H320" s="172"/>
    </row>
    <row r="321" spans="1:8" s="166" customFormat="1" ht="15.75" customHeight="1" x14ac:dyDescent="0.2">
      <c r="A321" s="168" t="s">
        <v>568</v>
      </c>
      <c r="B321" s="179" t="s">
        <v>567</v>
      </c>
      <c r="C321" s="170" t="s">
        <v>497</v>
      </c>
      <c r="D321" s="172"/>
      <c r="E321" s="172"/>
      <c r="F321" s="172"/>
      <c r="G321" s="172"/>
      <c r="H321" s="172"/>
    </row>
    <row r="322" spans="1:8" s="166" customFormat="1" ht="15.75" customHeight="1" x14ac:dyDescent="0.2">
      <c r="A322" s="168" t="s">
        <v>566</v>
      </c>
      <c r="B322" s="179" t="s">
        <v>565</v>
      </c>
      <c r="C322" s="170" t="s">
        <v>246</v>
      </c>
      <c r="D322" s="172" t="s">
        <v>925</v>
      </c>
      <c r="E322" s="172" t="s">
        <v>925</v>
      </c>
      <c r="F322" s="172" t="s">
        <v>925</v>
      </c>
      <c r="G322" s="172" t="s">
        <v>925</v>
      </c>
      <c r="H322" s="172" t="s">
        <v>925</v>
      </c>
    </row>
    <row r="323" spans="1:8" s="166" customFormat="1" ht="15.75" customHeight="1" x14ac:dyDescent="0.2">
      <c r="A323" s="168" t="s">
        <v>564</v>
      </c>
      <c r="B323" s="177" t="s">
        <v>550</v>
      </c>
      <c r="C323" s="170" t="s">
        <v>497</v>
      </c>
      <c r="D323" s="172"/>
      <c r="E323" s="172"/>
      <c r="F323" s="172"/>
      <c r="G323" s="172"/>
      <c r="H323" s="172"/>
    </row>
    <row r="324" spans="1:8" s="166" customFormat="1" ht="15.75" customHeight="1" x14ac:dyDescent="0.2">
      <c r="A324" s="168" t="s">
        <v>563</v>
      </c>
      <c r="B324" s="177" t="s">
        <v>546</v>
      </c>
      <c r="C324" s="170" t="s">
        <v>545</v>
      </c>
      <c r="D324" s="172"/>
      <c r="E324" s="172"/>
      <c r="F324" s="172"/>
      <c r="G324" s="172"/>
      <c r="H324" s="172"/>
    </row>
    <row r="325" spans="1:8" s="166" customFormat="1" ht="15.75" customHeight="1" x14ac:dyDescent="0.2">
      <c r="A325" s="168" t="s">
        <v>562</v>
      </c>
      <c r="B325" s="179" t="s">
        <v>561</v>
      </c>
      <c r="C325" s="170" t="s">
        <v>246</v>
      </c>
      <c r="D325" s="172" t="s">
        <v>925</v>
      </c>
      <c r="E325" s="172" t="s">
        <v>925</v>
      </c>
      <c r="F325" s="172" t="s">
        <v>925</v>
      </c>
      <c r="G325" s="172" t="s">
        <v>925</v>
      </c>
      <c r="H325" s="172" t="s">
        <v>925</v>
      </c>
    </row>
    <row r="326" spans="1:8" s="166" customFormat="1" ht="15.75" customHeight="1" x14ac:dyDescent="0.2">
      <c r="A326" s="168" t="s">
        <v>560</v>
      </c>
      <c r="B326" s="177" t="s">
        <v>550</v>
      </c>
      <c r="C326" s="170" t="s">
        <v>497</v>
      </c>
      <c r="D326" s="172"/>
      <c r="E326" s="172"/>
      <c r="F326" s="172"/>
      <c r="G326" s="172"/>
      <c r="H326" s="172"/>
    </row>
    <row r="327" spans="1:8" s="166" customFormat="1" ht="15.75" customHeight="1" x14ac:dyDescent="0.2">
      <c r="A327" s="168" t="s">
        <v>559</v>
      </c>
      <c r="B327" s="177" t="s">
        <v>548</v>
      </c>
      <c r="C327" s="170" t="s">
        <v>26</v>
      </c>
      <c r="D327" s="172"/>
      <c r="E327" s="172"/>
      <c r="F327" s="172"/>
      <c r="G327" s="172"/>
      <c r="H327" s="172"/>
    </row>
    <row r="328" spans="1:8" s="166" customFormat="1" ht="15.75" customHeight="1" x14ac:dyDescent="0.2">
      <c r="A328" s="168" t="s">
        <v>558</v>
      </c>
      <c r="B328" s="177" t="s">
        <v>546</v>
      </c>
      <c r="C328" s="170" t="s">
        <v>545</v>
      </c>
      <c r="D328" s="172"/>
      <c r="E328" s="172"/>
      <c r="F328" s="172"/>
      <c r="G328" s="172"/>
      <c r="H328" s="172"/>
    </row>
    <row r="329" spans="1:8" s="166" customFormat="1" ht="15.75" customHeight="1" x14ac:dyDescent="0.2">
      <c r="A329" s="168" t="s">
        <v>557</v>
      </c>
      <c r="B329" s="179" t="s">
        <v>556</v>
      </c>
      <c r="C329" s="170" t="s">
        <v>246</v>
      </c>
      <c r="D329" s="172" t="s">
        <v>925</v>
      </c>
      <c r="E329" s="172" t="s">
        <v>925</v>
      </c>
      <c r="F329" s="172" t="s">
        <v>925</v>
      </c>
      <c r="G329" s="172" t="s">
        <v>925</v>
      </c>
      <c r="H329" s="172" t="s">
        <v>925</v>
      </c>
    </row>
    <row r="330" spans="1:8" s="166" customFormat="1" ht="15.75" customHeight="1" x14ac:dyDescent="0.2">
      <c r="A330" s="168" t="s">
        <v>555</v>
      </c>
      <c r="B330" s="177" t="s">
        <v>550</v>
      </c>
      <c r="C330" s="170" t="s">
        <v>497</v>
      </c>
      <c r="D330" s="172"/>
      <c r="E330" s="172"/>
      <c r="F330" s="172"/>
      <c r="G330" s="172"/>
      <c r="H330" s="172"/>
    </row>
    <row r="331" spans="1:8" s="166" customFormat="1" ht="15.75" customHeight="1" x14ac:dyDescent="0.2">
      <c r="A331" s="168" t="s">
        <v>554</v>
      </c>
      <c r="B331" s="177" t="s">
        <v>546</v>
      </c>
      <c r="C331" s="170" t="s">
        <v>545</v>
      </c>
      <c r="D331" s="172"/>
      <c r="E331" s="172"/>
      <c r="F331" s="172"/>
      <c r="G331" s="172"/>
      <c r="H331" s="172"/>
    </row>
    <row r="332" spans="1:8" s="166" customFormat="1" ht="15.75" customHeight="1" x14ac:dyDescent="0.2">
      <c r="A332" s="168" t="s">
        <v>553</v>
      </c>
      <c r="B332" s="179" t="s">
        <v>552</v>
      </c>
      <c r="C332" s="170" t="s">
        <v>246</v>
      </c>
      <c r="D332" s="172" t="s">
        <v>925</v>
      </c>
      <c r="E332" s="172" t="s">
        <v>925</v>
      </c>
      <c r="F332" s="172" t="s">
        <v>925</v>
      </c>
      <c r="G332" s="172" t="s">
        <v>925</v>
      </c>
      <c r="H332" s="172" t="s">
        <v>925</v>
      </c>
    </row>
    <row r="333" spans="1:8" s="166" customFormat="1" ht="15.75" customHeight="1" x14ac:dyDescent="0.2">
      <c r="A333" s="168" t="s">
        <v>551</v>
      </c>
      <c r="B333" s="177" t="s">
        <v>550</v>
      </c>
      <c r="C333" s="170" t="s">
        <v>497</v>
      </c>
      <c r="D333" s="172"/>
      <c r="E333" s="172"/>
      <c r="F333" s="172"/>
      <c r="G333" s="172"/>
      <c r="H333" s="172"/>
    </row>
    <row r="334" spans="1:8" s="166" customFormat="1" ht="15.75" customHeight="1" x14ac:dyDescent="0.2">
      <c r="A334" s="168" t="s">
        <v>549</v>
      </c>
      <c r="B334" s="177" t="s">
        <v>548</v>
      </c>
      <c r="C334" s="170" t="s">
        <v>26</v>
      </c>
      <c r="D334" s="172"/>
      <c r="E334" s="172"/>
      <c r="F334" s="172"/>
      <c r="G334" s="172"/>
      <c r="H334" s="172"/>
    </row>
    <row r="335" spans="1:8" s="166" customFormat="1" ht="15.75" customHeight="1" x14ac:dyDescent="0.2">
      <c r="A335" s="168" t="s">
        <v>547</v>
      </c>
      <c r="B335" s="177" t="s">
        <v>546</v>
      </c>
      <c r="C335" s="170" t="s">
        <v>545</v>
      </c>
      <c r="D335" s="172"/>
      <c r="E335" s="172"/>
      <c r="F335" s="172"/>
      <c r="G335" s="172"/>
      <c r="H335" s="172"/>
    </row>
    <row r="336" spans="1:8" s="166" customFormat="1" ht="12" x14ac:dyDescent="0.2">
      <c r="A336" s="197" t="s">
        <v>544</v>
      </c>
      <c r="B336" s="176" t="s">
        <v>543</v>
      </c>
      <c r="C336" s="198" t="s">
        <v>246</v>
      </c>
      <c r="D336" s="200" t="s">
        <v>925</v>
      </c>
      <c r="E336" s="200" t="s">
        <v>925</v>
      </c>
      <c r="F336" s="200" t="s">
        <v>925</v>
      </c>
      <c r="G336" s="200" t="s">
        <v>925</v>
      </c>
      <c r="H336" s="200" t="s">
        <v>925</v>
      </c>
    </row>
    <row r="337" spans="1:8" s="166" customFormat="1" ht="12" x14ac:dyDescent="0.2">
      <c r="A337" s="168" t="s">
        <v>542</v>
      </c>
      <c r="B337" s="179" t="s">
        <v>541</v>
      </c>
      <c r="C337" s="170" t="s">
        <v>497</v>
      </c>
      <c r="D337" s="214">
        <f>D338</f>
        <v>37.5</v>
      </c>
      <c r="E337" s="214">
        <f>E338</f>
        <v>41.736000000000004</v>
      </c>
      <c r="F337" s="172">
        <f t="shared" ref="F337:F364" si="12">E337-D337</f>
        <v>4.2360000000000042</v>
      </c>
      <c r="G337" s="173">
        <f t="shared" ref="G337:G364" si="13">IFERROR(F337/D337,0)</f>
        <v>0.11296000000000012</v>
      </c>
      <c r="H337" s="182"/>
    </row>
    <row r="338" spans="1:8" s="166" customFormat="1" ht="24" x14ac:dyDescent="0.2">
      <c r="A338" s="168" t="s">
        <v>540</v>
      </c>
      <c r="B338" s="177" t="s">
        <v>539</v>
      </c>
      <c r="C338" s="170" t="s">
        <v>497</v>
      </c>
      <c r="D338" s="214">
        <f>SUM(D339:D340)</f>
        <v>37.5</v>
      </c>
      <c r="E338" s="214">
        <f>SUM(E339:E340)</f>
        <v>41.736000000000004</v>
      </c>
      <c r="F338" s="172">
        <f t="shared" si="12"/>
        <v>4.2360000000000042</v>
      </c>
      <c r="G338" s="173">
        <f t="shared" si="13"/>
        <v>0.11296000000000012</v>
      </c>
      <c r="H338" s="172"/>
    </row>
    <row r="339" spans="1:8" s="166" customFormat="1" ht="12" x14ac:dyDescent="0.2">
      <c r="A339" s="168" t="s">
        <v>538</v>
      </c>
      <c r="B339" s="210" t="s">
        <v>530</v>
      </c>
      <c r="C339" s="170" t="s">
        <v>497</v>
      </c>
      <c r="D339" s="214">
        <v>0.23</v>
      </c>
      <c r="E339" s="214">
        <v>0.27100000000000002</v>
      </c>
      <c r="F339" s="172">
        <f t="shared" si="12"/>
        <v>4.1000000000000009E-2</v>
      </c>
      <c r="G339" s="173">
        <f t="shared" si="13"/>
        <v>0.17826086956521742</v>
      </c>
      <c r="H339" s="172"/>
    </row>
    <row r="340" spans="1:8" s="166" customFormat="1" ht="12" x14ac:dyDescent="0.2">
      <c r="A340" s="168" t="s">
        <v>537</v>
      </c>
      <c r="B340" s="210" t="s">
        <v>528</v>
      </c>
      <c r="C340" s="170" t="s">
        <v>497</v>
      </c>
      <c r="D340" s="214">
        <v>37.270000000000003</v>
      </c>
      <c r="E340" s="214">
        <v>41.465000000000003</v>
      </c>
      <c r="F340" s="172">
        <f t="shared" si="12"/>
        <v>4.1950000000000003</v>
      </c>
      <c r="G340" s="173">
        <f t="shared" si="13"/>
        <v>0.11255701636705125</v>
      </c>
      <c r="H340" s="172"/>
    </row>
    <row r="341" spans="1:8" s="166" customFormat="1" ht="12" x14ac:dyDescent="0.2">
      <c r="A341" s="168" t="s">
        <v>536</v>
      </c>
      <c r="B341" s="179" t="s">
        <v>535</v>
      </c>
      <c r="C341" s="170" t="s">
        <v>497</v>
      </c>
      <c r="D341" s="214">
        <v>6.8460000000000001</v>
      </c>
      <c r="E341" s="214">
        <v>9.0030000000000001</v>
      </c>
      <c r="F341" s="172">
        <f t="shared" si="12"/>
        <v>2.157</v>
      </c>
      <c r="G341" s="173">
        <f t="shared" si="13"/>
        <v>0.31507449605609117</v>
      </c>
      <c r="H341" s="172"/>
    </row>
    <row r="342" spans="1:8" s="166" customFormat="1" ht="12" x14ac:dyDescent="0.2">
      <c r="A342" s="168" t="s">
        <v>534</v>
      </c>
      <c r="B342" s="179" t="s">
        <v>926</v>
      </c>
      <c r="C342" s="170" t="s">
        <v>26</v>
      </c>
      <c r="D342" s="214">
        <f>D343</f>
        <v>11.834</v>
      </c>
      <c r="E342" s="214">
        <f>E343</f>
        <v>11.907</v>
      </c>
      <c r="F342" s="172">
        <f t="shared" si="12"/>
        <v>7.3000000000000398E-2</v>
      </c>
      <c r="G342" s="173">
        <f t="shared" si="13"/>
        <v>6.1686665539969921E-3</v>
      </c>
      <c r="H342" s="172"/>
    </row>
    <row r="343" spans="1:8" s="166" customFormat="1" ht="24" x14ac:dyDescent="0.2">
      <c r="A343" s="168" t="s">
        <v>533</v>
      </c>
      <c r="B343" s="177" t="s">
        <v>532</v>
      </c>
      <c r="C343" s="170" t="s">
        <v>26</v>
      </c>
      <c r="D343" s="214">
        <f t="shared" ref="D343:E343" si="14">SUM(D344:D345)</f>
        <v>11.834</v>
      </c>
      <c r="E343" s="214">
        <f t="shared" si="14"/>
        <v>11.907</v>
      </c>
      <c r="F343" s="172">
        <f t="shared" si="12"/>
        <v>7.3000000000000398E-2</v>
      </c>
      <c r="G343" s="173">
        <f t="shared" si="13"/>
        <v>6.1686665539969921E-3</v>
      </c>
      <c r="H343" s="172"/>
    </row>
    <row r="344" spans="1:8" s="166" customFormat="1" ht="12" x14ac:dyDescent="0.2">
      <c r="A344" s="168" t="s">
        <v>531</v>
      </c>
      <c r="B344" s="210" t="s">
        <v>530</v>
      </c>
      <c r="C344" s="170" t="s">
        <v>26</v>
      </c>
      <c r="D344" s="214">
        <v>0.06</v>
      </c>
      <c r="E344" s="214">
        <v>7.2999999999999995E-2</v>
      </c>
      <c r="F344" s="172">
        <f t="shared" si="12"/>
        <v>1.2999999999999998E-2</v>
      </c>
      <c r="G344" s="173">
        <f t="shared" si="13"/>
        <v>0.21666666666666665</v>
      </c>
      <c r="H344" s="172"/>
    </row>
    <row r="345" spans="1:8" s="166" customFormat="1" ht="12" x14ac:dyDescent="0.2">
      <c r="A345" s="168" t="s">
        <v>529</v>
      </c>
      <c r="B345" s="210" t="s">
        <v>528</v>
      </c>
      <c r="C345" s="170" t="s">
        <v>26</v>
      </c>
      <c r="D345" s="214">
        <v>11.773999999999999</v>
      </c>
      <c r="E345" s="214">
        <v>11.834</v>
      </c>
      <c r="F345" s="172">
        <f t="shared" si="12"/>
        <v>6.0000000000000497E-2</v>
      </c>
      <c r="G345" s="173">
        <f t="shared" si="13"/>
        <v>5.095974180397529E-3</v>
      </c>
      <c r="H345" s="172"/>
    </row>
    <row r="346" spans="1:8" s="166" customFormat="1" ht="12" x14ac:dyDescent="0.2">
      <c r="A346" s="168" t="s">
        <v>527</v>
      </c>
      <c r="B346" s="179" t="s">
        <v>526</v>
      </c>
      <c r="C346" s="170" t="s">
        <v>525</v>
      </c>
      <c r="D346" s="172">
        <v>3345.38</v>
      </c>
      <c r="E346" s="172">
        <v>3345.38</v>
      </c>
      <c r="F346" s="172">
        <f t="shared" si="12"/>
        <v>0</v>
      </c>
      <c r="G346" s="173">
        <f t="shared" si="13"/>
        <v>0</v>
      </c>
      <c r="H346" s="172"/>
    </row>
    <row r="347" spans="1:8" s="166" customFormat="1" ht="24" x14ac:dyDescent="0.2">
      <c r="A347" s="168" t="s">
        <v>524</v>
      </c>
      <c r="B347" s="179" t="s">
        <v>927</v>
      </c>
      <c r="C347" s="170" t="s">
        <v>900</v>
      </c>
      <c r="D347" s="214">
        <f>D26-D60-D61-D54</f>
        <v>56.569999999999993</v>
      </c>
      <c r="E347" s="214">
        <f>E26-E60-E61-E54</f>
        <v>72.719000000000008</v>
      </c>
      <c r="F347" s="172">
        <f t="shared" si="12"/>
        <v>16.149000000000015</v>
      </c>
      <c r="G347" s="173">
        <f t="shared" si="13"/>
        <v>0.28546933003358699</v>
      </c>
      <c r="H347" s="172"/>
    </row>
    <row r="348" spans="1:8" s="166" customFormat="1" ht="15.75" customHeight="1" x14ac:dyDescent="0.2">
      <c r="A348" s="168" t="s">
        <v>523</v>
      </c>
      <c r="B348" s="202" t="s">
        <v>522</v>
      </c>
      <c r="C348" s="170" t="s">
        <v>246</v>
      </c>
      <c r="D348" s="172" t="s">
        <v>925</v>
      </c>
      <c r="E348" s="172" t="s">
        <v>925</v>
      </c>
      <c r="F348" s="172" t="s">
        <v>925</v>
      </c>
      <c r="G348" s="172" t="s">
        <v>925</v>
      </c>
      <c r="H348" s="172" t="s">
        <v>925</v>
      </c>
    </row>
    <row r="349" spans="1:8" s="166" customFormat="1" ht="15.75" customHeight="1" x14ac:dyDescent="0.2">
      <c r="A349" s="168" t="s">
        <v>521</v>
      </c>
      <c r="B349" s="179" t="s">
        <v>520</v>
      </c>
      <c r="C349" s="170" t="s">
        <v>497</v>
      </c>
      <c r="D349" s="172"/>
      <c r="E349" s="172"/>
      <c r="F349" s="172">
        <f t="shared" si="12"/>
        <v>0</v>
      </c>
      <c r="G349" s="173">
        <f t="shared" si="13"/>
        <v>0</v>
      </c>
      <c r="H349" s="172"/>
    </row>
    <row r="350" spans="1:8" s="166" customFormat="1" ht="15.75" customHeight="1" x14ac:dyDescent="0.2">
      <c r="A350" s="168" t="s">
        <v>519</v>
      </c>
      <c r="B350" s="179" t="s">
        <v>518</v>
      </c>
      <c r="C350" s="170" t="s">
        <v>517</v>
      </c>
      <c r="D350" s="172"/>
      <c r="E350" s="172"/>
      <c r="F350" s="172">
        <f t="shared" si="12"/>
        <v>0</v>
      </c>
      <c r="G350" s="173">
        <f t="shared" si="13"/>
        <v>0</v>
      </c>
      <c r="H350" s="172"/>
    </row>
    <row r="351" spans="1:8" s="166" customFormat="1" ht="47.25" customHeight="1" x14ac:dyDescent="0.2">
      <c r="A351" s="168" t="s">
        <v>516</v>
      </c>
      <c r="B351" s="179" t="s">
        <v>928</v>
      </c>
      <c r="C351" s="170" t="s">
        <v>900</v>
      </c>
      <c r="D351" s="172"/>
      <c r="E351" s="172"/>
      <c r="F351" s="172">
        <f t="shared" si="12"/>
        <v>0</v>
      </c>
      <c r="G351" s="173">
        <f t="shared" si="13"/>
        <v>0</v>
      </c>
      <c r="H351" s="172"/>
    </row>
    <row r="352" spans="1:8" s="166" customFormat="1" ht="31.5" customHeight="1" x14ac:dyDescent="0.2">
      <c r="A352" s="168" t="s">
        <v>515</v>
      </c>
      <c r="B352" s="179" t="s">
        <v>514</v>
      </c>
      <c r="C352" s="170" t="s">
        <v>900</v>
      </c>
      <c r="D352" s="172"/>
      <c r="E352" s="172"/>
      <c r="F352" s="172">
        <f t="shared" si="12"/>
        <v>0</v>
      </c>
      <c r="G352" s="173">
        <f t="shared" si="13"/>
        <v>0</v>
      </c>
      <c r="H352" s="172"/>
    </row>
    <row r="353" spans="1:8" s="166" customFormat="1" ht="15.75" customHeight="1" x14ac:dyDescent="0.2">
      <c r="A353" s="168" t="s">
        <v>513</v>
      </c>
      <c r="B353" s="202" t="s">
        <v>512</v>
      </c>
      <c r="C353" s="215" t="s">
        <v>246</v>
      </c>
      <c r="D353" s="172" t="s">
        <v>925</v>
      </c>
      <c r="E353" s="172" t="s">
        <v>925</v>
      </c>
      <c r="F353" s="172" t="s">
        <v>925</v>
      </c>
      <c r="G353" s="172" t="s">
        <v>925</v>
      </c>
      <c r="H353" s="172" t="s">
        <v>925</v>
      </c>
    </row>
    <row r="354" spans="1:8" s="166" customFormat="1" ht="18" customHeight="1" x14ac:dyDescent="0.2">
      <c r="A354" s="168" t="s">
        <v>511</v>
      </c>
      <c r="B354" s="179" t="s">
        <v>510</v>
      </c>
      <c r="C354" s="170" t="s">
        <v>26</v>
      </c>
      <c r="D354" s="172"/>
      <c r="E354" s="172"/>
      <c r="F354" s="172">
        <f t="shared" si="12"/>
        <v>0</v>
      </c>
      <c r="G354" s="173">
        <f t="shared" si="13"/>
        <v>0</v>
      </c>
      <c r="H354" s="172"/>
    </row>
    <row r="355" spans="1:8" s="166" customFormat="1" ht="47.25" customHeight="1" x14ac:dyDescent="0.2">
      <c r="A355" s="168" t="s">
        <v>509</v>
      </c>
      <c r="B355" s="177" t="s">
        <v>508</v>
      </c>
      <c r="C355" s="170" t="s">
        <v>26</v>
      </c>
      <c r="D355" s="172"/>
      <c r="E355" s="172"/>
      <c r="F355" s="172">
        <f t="shared" si="12"/>
        <v>0</v>
      </c>
      <c r="G355" s="173">
        <f t="shared" si="13"/>
        <v>0</v>
      </c>
      <c r="H355" s="172"/>
    </row>
    <row r="356" spans="1:8" s="166" customFormat="1" ht="47.25" customHeight="1" x14ac:dyDescent="0.2">
      <c r="A356" s="168" t="s">
        <v>507</v>
      </c>
      <c r="B356" s="177" t="s">
        <v>506</v>
      </c>
      <c r="C356" s="170" t="s">
        <v>26</v>
      </c>
      <c r="D356" s="172"/>
      <c r="E356" s="172"/>
      <c r="F356" s="172">
        <f t="shared" si="12"/>
        <v>0</v>
      </c>
      <c r="G356" s="173">
        <f t="shared" si="13"/>
        <v>0</v>
      </c>
      <c r="H356" s="172"/>
    </row>
    <row r="357" spans="1:8" s="166" customFormat="1" ht="31.5" customHeight="1" x14ac:dyDescent="0.2">
      <c r="A357" s="168" t="s">
        <v>505</v>
      </c>
      <c r="B357" s="177" t="s">
        <v>504</v>
      </c>
      <c r="C357" s="170" t="s">
        <v>26</v>
      </c>
      <c r="D357" s="172"/>
      <c r="E357" s="172"/>
      <c r="F357" s="172">
        <f t="shared" si="12"/>
        <v>0</v>
      </c>
      <c r="G357" s="173">
        <f t="shared" si="13"/>
        <v>0</v>
      </c>
      <c r="H357" s="172"/>
    </row>
    <row r="358" spans="1:8" s="166" customFormat="1" ht="15.75" customHeight="1" x14ac:dyDescent="0.2">
      <c r="A358" s="168" t="s">
        <v>503</v>
      </c>
      <c r="B358" s="179" t="s">
        <v>502</v>
      </c>
      <c r="C358" s="170" t="s">
        <v>497</v>
      </c>
      <c r="D358" s="172"/>
      <c r="E358" s="172"/>
      <c r="F358" s="172">
        <f t="shared" si="12"/>
        <v>0</v>
      </c>
      <c r="G358" s="173">
        <f t="shared" si="13"/>
        <v>0</v>
      </c>
      <c r="H358" s="172"/>
    </row>
    <row r="359" spans="1:8" s="166" customFormat="1" ht="31.5" customHeight="1" x14ac:dyDescent="0.2">
      <c r="A359" s="168" t="s">
        <v>501</v>
      </c>
      <c r="B359" s="177" t="s">
        <v>500</v>
      </c>
      <c r="C359" s="170" t="s">
        <v>497</v>
      </c>
      <c r="D359" s="172"/>
      <c r="E359" s="172"/>
      <c r="F359" s="172">
        <f t="shared" si="12"/>
        <v>0</v>
      </c>
      <c r="G359" s="173">
        <f t="shared" si="13"/>
        <v>0</v>
      </c>
      <c r="H359" s="172"/>
    </row>
    <row r="360" spans="1:8" s="166" customFormat="1" ht="15.75" customHeight="1" x14ac:dyDescent="0.2">
      <c r="A360" s="168" t="s">
        <v>499</v>
      </c>
      <c r="B360" s="177" t="s">
        <v>498</v>
      </c>
      <c r="C360" s="170" t="s">
        <v>497</v>
      </c>
      <c r="D360" s="172"/>
      <c r="E360" s="172"/>
      <c r="F360" s="172">
        <f t="shared" si="12"/>
        <v>0</v>
      </c>
      <c r="G360" s="173">
        <f t="shared" si="13"/>
        <v>0</v>
      </c>
      <c r="H360" s="172"/>
    </row>
    <row r="361" spans="1:8" s="166" customFormat="1" ht="31.5" customHeight="1" x14ac:dyDescent="0.2">
      <c r="A361" s="168" t="s">
        <v>496</v>
      </c>
      <c r="B361" s="179" t="s">
        <v>495</v>
      </c>
      <c r="C361" s="170" t="s">
        <v>900</v>
      </c>
      <c r="D361" s="172"/>
      <c r="E361" s="172"/>
      <c r="F361" s="172">
        <f t="shared" si="12"/>
        <v>0</v>
      </c>
      <c r="G361" s="173">
        <f t="shared" si="13"/>
        <v>0</v>
      </c>
      <c r="H361" s="172"/>
    </row>
    <row r="362" spans="1:8" s="166" customFormat="1" ht="15.75" customHeight="1" x14ac:dyDescent="0.2">
      <c r="A362" s="168" t="s">
        <v>494</v>
      </c>
      <c r="B362" s="177" t="s">
        <v>929</v>
      </c>
      <c r="C362" s="170" t="s">
        <v>900</v>
      </c>
      <c r="D362" s="187"/>
      <c r="E362" s="187"/>
      <c r="F362" s="187">
        <f t="shared" si="12"/>
        <v>0</v>
      </c>
      <c r="G362" s="188">
        <f t="shared" si="13"/>
        <v>0</v>
      </c>
      <c r="H362" s="187"/>
    </row>
    <row r="363" spans="1:8" s="166" customFormat="1" ht="15.75" customHeight="1" x14ac:dyDescent="0.2">
      <c r="A363" s="168" t="s">
        <v>493</v>
      </c>
      <c r="B363" s="177" t="s">
        <v>326</v>
      </c>
      <c r="C363" s="170" t="s">
        <v>900</v>
      </c>
      <c r="D363" s="187"/>
      <c r="E363" s="187"/>
      <c r="F363" s="187">
        <f t="shared" si="12"/>
        <v>0</v>
      </c>
      <c r="G363" s="188">
        <f t="shared" si="13"/>
        <v>0</v>
      </c>
      <c r="H363" s="187"/>
    </row>
    <row r="364" spans="1:8" s="166" customFormat="1" ht="12.75" thickBot="1" x14ac:dyDescent="0.25">
      <c r="A364" s="191" t="s">
        <v>492</v>
      </c>
      <c r="B364" s="216" t="s">
        <v>491</v>
      </c>
      <c r="C364" s="193" t="s">
        <v>930</v>
      </c>
      <c r="D364" s="195">
        <v>98</v>
      </c>
      <c r="E364" s="217">
        <v>75</v>
      </c>
      <c r="F364" s="217">
        <f t="shared" si="12"/>
        <v>-23</v>
      </c>
      <c r="G364" s="218">
        <f t="shared" si="13"/>
        <v>-0.23469387755102042</v>
      </c>
      <c r="H364" s="217"/>
    </row>
    <row r="365" spans="1:8" ht="15.75" customHeight="1" x14ac:dyDescent="0.25">
      <c r="A365" s="455" t="s">
        <v>931</v>
      </c>
      <c r="B365" s="456"/>
      <c r="C365" s="456"/>
      <c r="D365" s="456"/>
      <c r="E365" s="456"/>
      <c r="F365" s="456"/>
      <c r="G365" s="456"/>
      <c r="H365" s="456"/>
    </row>
    <row r="366" spans="1:8" ht="10.5" customHeight="1" thickBot="1" x14ac:dyDescent="0.3">
      <c r="A366" s="455"/>
      <c r="B366" s="456"/>
      <c r="C366" s="456"/>
      <c r="D366" s="456"/>
      <c r="E366" s="456"/>
      <c r="F366" s="456"/>
      <c r="G366" s="456"/>
      <c r="H366" s="456"/>
    </row>
    <row r="367" spans="1:8" ht="33" customHeight="1" x14ac:dyDescent="0.25">
      <c r="A367" s="457" t="s">
        <v>490</v>
      </c>
      <c r="B367" s="459" t="s">
        <v>489</v>
      </c>
      <c r="C367" s="461" t="s">
        <v>488</v>
      </c>
      <c r="D367" s="463" t="s">
        <v>987</v>
      </c>
      <c r="E367" s="464"/>
      <c r="F367" s="465" t="s">
        <v>487</v>
      </c>
      <c r="G367" s="466"/>
      <c r="H367" s="467" t="s">
        <v>486</v>
      </c>
    </row>
    <row r="368" spans="1:8" ht="33" customHeight="1" x14ac:dyDescent="0.25">
      <c r="A368" s="458"/>
      <c r="B368" s="460"/>
      <c r="C368" s="462"/>
      <c r="D368" s="8" t="s">
        <v>0</v>
      </c>
      <c r="E368" s="17" t="s">
        <v>5</v>
      </c>
      <c r="F368" s="16" t="s">
        <v>485</v>
      </c>
      <c r="G368" s="16" t="s">
        <v>484</v>
      </c>
      <c r="H368" s="468"/>
    </row>
    <row r="369" spans="1:8" ht="16.5" thickBot="1" x14ac:dyDescent="0.3">
      <c r="A369" s="219">
        <v>1</v>
      </c>
      <c r="B369" s="220">
        <v>2</v>
      </c>
      <c r="C369" s="156">
        <v>3</v>
      </c>
      <c r="D369" s="219">
        <v>4</v>
      </c>
      <c r="E369" s="220">
        <v>5</v>
      </c>
      <c r="F369" s="156">
        <v>6</v>
      </c>
      <c r="G369" s="219">
        <v>7</v>
      </c>
      <c r="H369" s="220">
        <v>8</v>
      </c>
    </row>
    <row r="370" spans="1:8" s="166" customFormat="1" ht="36" x14ac:dyDescent="0.2">
      <c r="A370" s="469" t="s">
        <v>932</v>
      </c>
      <c r="B370" s="470"/>
      <c r="C370" s="198" t="s">
        <v>900</v>
      </c>
      <c r="D370" s="221">
        <f>D371+D428</f>
        <v>9.5830000000000002</v>
      </c>
      <c r="E370" s="221">
        <f>E371+E428</f>
        <v>0</v>
      </c>
      <c r="F370" s="222">
        <f t="shared" ref="F370:F433" si="15">E370-D370</f>
        <v>-9.5830000000000002</v>
      </c>
      <c r="G370" s="223">
        <f t="shared" ref="G370:G433" si="16">IFERROR(F370/D370,0)</f>
        <v>-1</v>
      </c>
      <c r="H370" s="222" t="s">
        <v>951</v>
      </c>
    </row>
    <row r="371" spans="1:8" s="166" customFormat="1" ht="12" x14ac:dyDescent="0.2">
      <c r="A371" s="168" t="s">
        <v>483</v>
      </c>
      <c r="B371" s="224" t="s">
        <v>482</v>
      </c>
      <c r="C371" s="170" t="s">
        <v>900</v>
      </c>
      <c r="D371" s="225">
        <f>D372+D396+D424+D425</f>
        <v>9.5830000000000002</v>
      </c>
      <c r="E371" s="225">
        <f>E372+E396+E424+E425</f>
        <v>0</v>
      </c>
      <c r="F371" s="226">
        <f t="shared" si="15"/>
        <v>-9.5830000000000002</v>
      </c>
      <c r="G371" s="227">
        <f t="shared" si="16"/>
        <v>-1</v>
      </c>
      <c r="H371" s="228"/>
    </row>
    <row r="372" spans="1:8" s="166" customFormat="1" ht="12" x14ac:dyDescent="0.2">
      <c r="A372" s="168" t="s">
        <v>481</v>
      </c>
      <c r="B372" s="179" t="s">
        <v>480</v>
      </c>
      <c r="C372" s="170" t="s">
        <v>900</v>
      </c>
      <c r="D372" s="225">
        <f>D373+D395</f>
        <v>0.40100000000000002</v>
      </c>
      <c r="E372" s="225">
        <f>E373+E395</f>
        <v>0</v>
      </c>
      <c r="F372" s="226">
        <f t="shared" si="15"/>
        <v>-0.40100000000000002</v>
      </c>
      <c r="G372" s="227">
        <f t="shared" si="16"/>
        <v>-1</v>
      </c>
      <c r="H372" s="228"/>
    </row>
    <row r="373" spans="1:8" s="166" customFormat="1" ht="24" x14ac:dyDescent="0.2">
      <c r="A373" s="168" t="s">
        <v>479</v>
      </c>
      <c r="B373" s="177" t="s">
        <v>478</v>
      </c>
      <c r="C373" s="170" t="s">
        <v>900</v>
      </c>
      <c r="D373" s="225">
        <f>D374+D378+D379+D380+D381+D386+D387+D388+D391+D395</f>
        <v>0.40100000000000002</v>
      </c>
      <c r="E373" s="225">
        <f>E374+E378+E379+E380+E381+E386+E387+E388+E391+E395</f>
        <v>0</v>
      </c>
      <c r="F373" s="226">
        <f t="shared" si="15"/>
        <v>-0.40100000000000002</v>
      </c>
      <c r="G373" s="227">
        <f t="shared" si="16"/>
        <v>-1</v>
      </c>
      <c r="H373" s="226"/>
    </row>
    <row r="374" spans="1:8" s="166" customFormat="1" ht="18.75" customHeight="1" x14ac:dyDescent="0.2">
      <c r="A374" s="168" t="s">
        <v>477</v>
      </c>
      <c r="B374" s="180" t="s">
        <v>476</v>
      </c>
      <c r="C374" s="170" t="s">
        <v>900</v>
      </c>
      <c r="D374" s="225"/>
      <c r="E374" s="225"/>
      <c r="F374" s="226">
        <f t="shared" si="15"/>
        <v>0</v>
      </c>
      <c r="G374" s="227">
        <f t="shared" si="16"/>
        <v>0</v>
      </c>
      <c r="H374" s="226"/>
    </row>
    <row r="375" spans="1:8" s="166" customFormat="1" ht="31.5" customHeight="1" x14ac:dyDescent="0.2">
      <c r="A375" s="168" t="s">
        <v>475</v>
      </c>
      <c r="B375" s="181" t="s">
        <v>345</v>
      </c>
      <c r="C375" s="170" t="s">
        <v>900</v>
      </c>
      <c r="D375" s="225"/>
      <c r="E375" s="225"/>
      <c r="F375" s="226">
        <f t="shared" si="15"/>
        <v>0</v>
      </c>
      <c r="G375" s="227">
        <f t="shared" si="16"/>
        <v>0</v>
      </c>
      <c r="H375" s="226"/>
    </row>
    <row r="376" spans="1:8" s="166" customFormat="1" ht="31.5" customHeight="1" x14ac:dyDescent="0.2">
      <c r="A376" s="168" t="s">
        <v>474</v>
      </c>
      <c r="B376" s="181" t="s">
        <v>343</v>
      </c>
      <c r="C376" s="170" t="s">
        <v>900</v>
      </c>
      <c r="D376" s="225"/>
      <c r="E376" s="225"/>
      <c r="F376" s="226">
        <f t="shared" si="15"/>
        <v>0</v>
      </c>
      <c r="G376" s="227">
        <f t="shared" si="16"/>
        <v>0</v>
      </c>
      <c r="H376" s="226"/>
    </row>
    <row r="377" spans="1:8" s="166" customFormat="1" ht="31.5" customHeight="1" x14ac:dyDescent="0.2">
      <c r="A377" s="168" t="s">
        <v>473</v>
      </c>
      <c r="B377" s="181" t="s">
        <v>341</v>
      </c>
      <c r="C377" s="170" t="s">
        <v>900</v>
      </c>
      <c r="D377" s="225"/>
      <c r="E377" s="225"/>
      <c r="F377" s="226">
        <f t="shared" si="15"/>
        <v>0</v>
      </c>
      <c r="G377" s="227">
        <f t="shared" si="16"/>
        <v>0</v>
      </c>
      <c r="H377" s="226"/>
    </row>
    <row r="378" spans="1:8" s="166" customFormat="1" ht="18.75" customHeight="1" x14ac:dyDescent="0.2">
      <c r="A378" s="168" t="s">
        <v>472</v>
      </c>
      <c r="B378" s="180" t="s">
        <v>471</v>
      </c>
      <c r="C378" s="170" t="s">
        <v>900</v>
      </c>
      <c r="D378" s="225"/>
      <c r="E378" s="225"/>
      <c r="F378" s="226">
        <f t="shared" si="15"/>
        <v>0</v>
      </c>
      <c r="G378" s="227">
        <f t="shared" si="16"/>
        <v>0</v>
      </c>
      <c r="H378" s="226"/>
    </row>
    <row r="379" spans="1:8" s="166" customFormat="1" ht="12" x14ac:dyDescent="0.2">
      <c r="A379" s="168" t="s">
        <v>470</v>
      </c>
      <c r="B379" s="180" t="s">
        <v>469</v>
      </c>
      <c r="C379" s="170" t="s">
        <v>900</v>
      </c>
      <c r="D379" s="225">
        <v>0.40100000000000002</v>
      </c>
      <c r="E379" s="225">
        <v>0</v>
      </c>
      <c r="F379" s="226">
        <f t="shared" si="15"/>
        <v>-0.40100000000000002</v>
      </c>
      <c r="G379" s="227">
        <f t="shared" si="16"/>
        <v>-1</v>
      </c>
      <c r="H379" s="226"/>
    </row>
    <row r="380" spans="1:8" s="166" customFormat="1" ht="18.75" customHeight="1" x14ac:dyDescent="0.2">
      <c r="A380" s="168" t="s">
        <v>468</v>
      </c>
      <c r="B380" s="180" t="s">
        <v>467</v>
      </c>
      <c r="C380" s="170" t="s">
        <v>900</v>
      </c>
      <c r="D380" s="225"/>
      <c r="E380" s="225"/>
      <c r="F380" s="226">
        <f t="shared" si="15"/>
        <v>0</v>
      </c>
      <c r="G380" s="227">
        <f t="shared" si="16"/>
        <v>0</v>
      </c>
      <c r="H380" s="226"/>
    </row>
    <row r="381" spans="1:8" s="166" customFormat="1" ht="12" x14ac:dyDescent="0.2">
      <c r="A381" s="168" t="s">
        <v>466</v>
      </c>
      <c r="B381" s="180" t="s">
        <v>465</v>
      </c>
      <c r="C381" s="170" t="s">
        <v>900</v>
      </c>
      <c r="D381" s="225">
        <f>D382+D384</f>
        <v>0</v>
      </c>
      <c r="E381" s="225">
        <f>E382+E384</f>
        <v>0</v>
      </c>
      <c r="F381" s="226">
        <f t="shared" si="15"/>
        <v>0</v>
      </c>
      <c r="G381" s="227">
        <f t="shared" si="16"/>
        <v>0</v>
      </c>
      <c r="H381" s="226"/>
    </row>
    <row r="382" spans="1:8" s="166" customFormat="1" ht="24" x14ac:dyDescent="0.2">
      <c r="A382" s="168" t="s">
        <v>464</v>
      </c>
      <c r="B382" s="181" t="s">
        <v>463</v>
      </c>
      <c r="C382" s="170" t="s">
        <v>900</v>
      </c>
      <c r="D382" s="225"/>
      <c r="E382" s="225"/>
      <c r="F382" s="226">
        <f t="shared" si="15"/>
        <v>0</v>
      </c>
      <c r="G382" s="227">
        <f t="shared" si="16"/>
        <v>0</v>
      </c>
      <c r="H382" s="226"/>
    </row>
    <row r="383" spans="1:8" s="166" customFormat="1" ht="12" x14ac:dyDescent="0.2">
      <c r="A383" s="168" t="s">
        <v>462</v>
      </c>
      <c r="B383" s="181" t="s">
        <v>933</v>
      </c>
      <c r="C383" s="170" t="s">
        <v>900</v>
      </c>
      <c r="D383" s="225"/>
      <c r="E383" s="225"/>
      <c r="F383" s="226">
        <f t="shared" si="15"/>
        <v>0</v>
      </c>
      <c r="G383" s="227">
        <f t="shared" si="16"/>
        <v>0</v>
      </c>
      <c r="H383" s="226"/>
    </row>
    <row r="384" spans="1:8" s="166" customFormat="1" ht="12" x14ac:dyDescent="0.2">
      <c r="A384" s="168" t="s">
        <v>461</v>
      </c>
      <c r="B384" s="181" t="s">
        <v>460</v>
      </c>
      <c r="C384" s="170" t="s">
        <v>900</v>
      </c>
      <c r="D384" s="225">
        <f>D385</f>
        <v>0</v>
      </c>
      <c r="E384" s="225">
        <f>E385</f>
        <v>0</v>
      </c>
      <c r="F384" s="226">
        <f t="shared" si="15"/>
        <v>0</v>
      </c>
      <c r="G384" s="227">
        <f t="shared" si="16"/>
        <v>0</v>
      </c>
      <c r="H384" s="226"/>
    </row>
    <row r="385" spans="1:8" s="166" customFormat="1" ht="12" x14ac:dyDescent="0.2">
      <c r="A385" s="168" t="s">
        <v>459</v>
      </c>
      <c r="B385" s="181" t="s">
        <v>933</v>
      </c>
      <c r="C385" s="170" t="s">
        <v>900</v>
      </c>
      <c r="D385" s="225"/>
      <c r="E385" s="225"/>
      <c r="F385" s="226">
        <f t="shared" si="15"/>
        <v>0</v>
      </c>
      <c r="G385" s="227">
        <f t="shared" si="16"/>
        <v>0</v>
      </c>
      <c r="H385" s="226"/>
    </row>
    <row r="386" spans="1:8" s="166" customFormat="1" ht="12" x14ac:dyDescent="0.2">
      <c r="A386" s="168" t="s">
        <v>458</v>
      </c>
      <c r="B386" s="180" t="s">
        <v>457</v>
      </c>
      <c r="C386" s="170" t="s">
        <v>900</v>
      </c>
      <c r="D386" s="225"/>
      <c r="E386" s="225"/>
      <c r="F386" s="226">
        <f t="shared" si="15"/>
        <v>0</v>
      </c>
      <c r="G386" s="227">
        <f t="shared" si="16"/>
        <v>0</v>
      </c>
      <c r="H386" s="226"/>
    </row>
    <row r="387" spans="1:8" s="166" customFormat="1" ht="18.75" customHeight="1" x14ac:dyDescent="0.2">
      <c r="A387" s="168" t="s">
        <v>456</v>
      </c>
      <c r="B387" s="180" t="s">
        <v>411</v>
      </c>
      <c r="C387" s="170" t="s">
        <v>900</v>
      </c>
      <c r="D387" s="225"/>
      <c r="E387" s="225"/>
      <c r="F387" s="226">
        <f t="shared" si="15"/>
        <v>0</v>
      </c>
      <c r="G387" s="227">
        <f t="shared" si="16"/>
        <v>0</v>
      </c>
      <c r="H387" s="226"/>
    </row>
    <row r="388" spans="1:8" s="166" customFormat="1" ht="31.5" customHeight="1" x14ac:dyDescent="0.2">
      <c r="A388" s="168" t="s">
        <v>455</v>
      </c>
      <c r="B388" s="180" t="s">
        <v>454</v>
      </c>
      <c r="C388" s="170" t="s">
        <v>900</v>
      </c>
      <c r="D388" s="225"/>
      <c r="E388" s="225"/>
      <c r="F388" s="226">
        <f t="shared" si="15"/>
        <v>0</v>
      </c>
      <c r="G388" s="227">
        <f t="shared" si="16"/>
        <v>0</v>
      </c>
      <c r="H388" s="226"/>
    </row>
    <row r="389" spans="1:8" s="166" customFormat="1" ht="18" customHeight="1" x14ac:dyDescent="0.2">
      <c r="A389" s="168" t="s">
        <v>453</v>
      </c>
      <c r="B389" s="181" t="s">
        <v>902</v>
      </c>
      <c r="C389" s="170" t="s">
        <v>900</v>
      </c>
      <c r="D389" s="225"/>
      <c r="E389" s="225"/>
      <c r="F389" s="226">
        <f t="shared" si="15"/>
        <v>0</v>
      </c>
      <c r="G389" s="227">
        <f t="shared" si="16"/>
        <v>0</v>
      </c>
      <c r="H389" s="226"/>
    </row>
    <row r="390" spans="1:8" s="166" customFormat="1" ht="18" customHeight="1" x14ac:dyDescent="0.2">
      <c r="A390" s="168" t="s">
        <v>452</v>
      </c>
      <c r="B390" s="229" t="s">
        <v>326</v>
      </c>
      <c r="C390" s="170" t="s">
        <v>900</v>
      </c>
      <c r="D390" s="225"/>
      <c r="E390" s="225"/>
      <c r="F390" s="226">
        <f t="shared" si="15"/>
        <v>0</v>
      </c>
      <c r="G390" s="227">
        <f t="shared" si="16"/>
        <v>0</v>
      </c>
      <c r="H390" s="226"/>
    </row>
    <row r="391" spans="1:8" s="166" customFormat="1" ht="31.5" customHeight="1" x14ac:dyDescent="0.2">
      <c r="A391" s="168" t="s">
        <v>451</v>
      </c>
      <c r="B391" s="177" t="s">
        <v>450</v>
      </c>
      <c r="C391" s="170" t="s">
        <v>900</v>
      </c>
      <c r="D391" s="225"/>
      <c r="E391" s="225"/>
      <c r="F391" s="226">
        <f t="shared" si="15"/>
        <v>0</v>
      </c>
      <c r="G391" s="227">
        <f t="shared" si="16"/>
        <v>0</v>
      </c>
      <c r="H391" s="226"/>
    </row>
    <row r="392" spans="1:8" s="166" customFormat="1" ht="31.5" customHeight="1" x14ac:dyDescent="0.2">
      <c r="A392" s="168" t="s">
        <v>449</v>
      </c>
      <c r="B392" s="180" t="s">
        <v>345</v>
      </c>
      <c r="C392" s="170" t="s">
        <v>900</v>
      </c>
      <c r="D392" s="225"/>
      <c r="E392" s="225"/>
      <c r="F392" s="226">
        <f t="shared" si="15"/>
        <v>0</v>
      </c>
      <c r="G392" s="227">
        <f t="shared" si="16"/>
        <v>0</v>
      </c>
      <c r="H392" s="226"/>
    </row>
    <row r="393" spans="1:8" s="166" customFormat="1" ht="31.5" customHeight="1" x14ac:dyDescent="0.2">
      <c r="A393" s="168" t="s">
        <v>448</v>
      </c>
      <c r="B393" s="180" t="s">
        <v>343</v>
      </c>
      <c r="C393" s="170" t="s">
        <v>900</v>
      </c>
      <c r="D393" s="225"/>
      <c r="E393" s="225"/>
      <c r="F393" s="226">
        <f t="shared" si="15"/>
        <v>0</v>
      </c>
      <c r="G393" s="227">
        <f t="shared" si="16"/>
        <v>0</v>
      </c>
      <c r="H393" s="226"/>
    </row>
    <row r="394" spans="1:8" s="166" customFormat="1" ht="31.5" customHeight="1" x14ac:dyDescent="0.2">
      <c r="A394" s="168" t="s">
        <v>447</v>
      </c>
      <c r="B394" s="180" t="s">
        <v>341</v>
      </c>
      <c r="C394" s="170" t="s">
        <v>900</v>
      </c>
      <c r="D394" s="225"/>
      <c r="E394" s="225"/>
      <c r="F394" s="226">
        <f t="shared" si="15"/>
        <v>0</v>
      </c>
      <c r="G394" s="227">
        <f t="shared" si="16"/>
        <v>0</v>
      </c>
      <c r="H394" s="226"/>
    </row>
    <row r="395" spans="1:8" s="166" customFormat="1" ht="12" x14ac:dyDescent="0.2">
      <c r="A395" s="168" t="s">
        <v>446</v>
      </c>
      <c r="B395" s="177" t="s">
        <v>445</v>
      </c>
      <c r="C395" s="170" t="s">
        <v>900</v>
      </c>
      <c r="D395" s="225"/>
      <c r="E395" s="225"/>
      <c r="F395" s="226">
        <f t="shared" si="15"/>
        <v>0</v>
      </c>
      <c r="G395" s="227">
        <f t="shared" si="16"/>
        <v>0</v>
      </c>
      <c r="H395" s="226"/>
    </row>
    <row r="396" spans="1:8" s="166" customFormat="1" ht="12" x14ac:dyDescent="0.2">
      <c r="A396" s="168" t="s">
        <v>444</v>
      </c>
      <c r="B396" s="179" t="s">
        <v>443</v>
      </c>
      <c r="C396" s="170" t="s">
        <v>900</v>
      </c>
      <c r="D396" s="225">
        <f>D397+D410+D411</f>
        <v>9.1820000000000004</v>
      </c>
      <c r="E396" s="225">
        <f>E397+E410+E411</f>
        <v>0</v>
      </c>
      <c r="F396" s="226">
        <f t="shared" si="15"/>
        <v>-9.1820000000000004</v>
      </c>
      <c r="G396" s="227">
        <f t="shared" si="16"/>
        <v>-1</v>
      </c>
      <c r="H396" s="228"/>
    </row>
    <row r="397" spans="1:8" s="166" customFormat="1" ht="12" x14ac:dyDescent="0.2">
      <c r="A397" s="168" t="s">
        <v>442</v>
      </c>
      <c r="B397" s="177" t="s">
        <v>441</v>
      </c>
      <c r="C397" s="170" t="s">
        <v>900</v>
      </c>
      <c r="D397" s="225">
        <f>D403+D405</f>
        <v>9.1820000000000004</v>
      </c>
      <c r="E397" s="225">
        <f>E403+E405</f>
        <v>0</v>
      </c>
      <c r="F397" s="226">
        <f t="shared" si="15"/>
        <v>-9.1820000000000004</v>
      </c>
      <c r="G397" s="227">
        <f t="shared" si="16"/>
        <v>-1</v>
      </c>
      <c r="H397" s="228"/>
    </row>
    <row r="398" spans="1:8" s="166" customFormat="1" ht="18.75" customHeight="1" x14ac:dyDescent="0.2">
      <c r="A398" s="168" t="s">
        <v>440</v>
      </c>
      <c r="B398" s="180" t="s">
        <v>423</v>
      </c>
      <c r="C398" s="170" t="s">
        <v>900</v>
      </c>
      <c r="D398" s="225"/>
      <c r="E398" s="225"/>
      <c r="F398" s="226">
        <f t="shared" si="15"/>
        <v>0</v>
      </c>
      <c r="G398" s="227">
        <f t="shared" si="16"/>
        <v>0</v>
      </c>
      <c r="H398" s="226"/>
    </row>
    <row r="399" spans="1:8" s="166" customFormat="1" ht="31.5" customHeight="1" x14ac:dyDescent="0.2">
      <c r="A399" s="168" t="s">
        <v>439</v>
      </c>
      <c r="B399" s="180" t="s">
        <v>345</v>
      </c>
      <c r="C399" s="170" t="s">
        <v>900</v>
      </c>
      <c r="D399" s="225"/>
      <c r="E399" s="225"/>
      <c r="F399" s="226">
        <f t="shared" si="15"/>
        <v>0</v>
      </c>
      <c r="G399" s="227">
        <f t="shared" si="16"/>
        <v>0</v>
      </c>
      <c r="H399" s="226"/>
    </row>
    <row r="400" spans="1:8" s="166" customFormat="1" ht="31.5" customHeight="1" x14ac:dyDescent="0.2">
      <c r="A400" s="168" t="s">
        <v>438</v>
      </c>
      <c r="B400" s="180" t="s">
        <v>343</v>
      </c>
      <c r="C400" s="170" t="s">
        <v>900</v>
      </c>
      <c r="D400" s="225"/>
      <c r="E400" s="225"/>
      <c r="F400" s="226">
        <f t="shared" si="15"/>
        <v>0</v>
      </c>
      <c r="G400" s="227">
        <f t="shared" si="16"/>
        <v>0</v>
      </c>
      <c r="H400" s="226"/>
    </row>
    <row r="401" spans="1:8" s="166" customFormat="1" ht="31.5" customHeight="1" x14ac:dyDescent="0.2">
      <c r="A401" s="168" t="s">
        <v>437</v>
      </c>
      <c r="B401" s="180" t="s">
        <v>341</v>
      </c>
      <c r="C401" s="170" t="s">
        <v>900</v>
      </c>
      <c r="D401" s="225"/>
      <c r="E401" s="225"/>
      <c r="F401" s="226">
        <f t="shared" si="15"/>
        <v>0</v>
      </c>
      <c r="G401" s="227">
        <f t="shared" si="16"/>
        <v>0</v>
      </c>
      <c r="H401" s="226"/>
    </row>
    <row r="402" spans="1:8" s="166" customFormat="1" ht="18.75" customHeight="1" x14ac:dyDescent="0.2">
      <c r="A402" s="168" t="s">
        <v>436</v>
      </c>
      <c r="B402" s="180" t="s">
        <v>419</v>
      </c>
      <c r="C402" s="170" t="s">
        <v>900</v>
      </c>
      <c r="D402" s="225"/>
      <c r="E402" s="225"/>
      <c r="F402" s="226">
        <f t="shared" si="15"/>
        <v>0</v>
      </c>
      <c r="G402" s="227">
        <f t="shared" si="16"/>
        <v>0</v>
      </c>
      <c r="H402" s="226"/>
    </row>
    <row r="403" spans="1:8" s="166" customFormat="1" ht="12" x14ac:dyDescent="0.2">
      <c r="A403" s="168" t="s">
        <v>435</v>
      </c>
      <c r="B403" s="180" t="s">
        <v>417</v>
      </c>
      <c r="C403" s="170" t="s">
        <v>900</v>
      </c>
      <c r="D403" s="225">
        <v>9.1820000000000004</v>
      </c>
      <c r="E403" s="225">
        <v>0</v>
      </c>
      <c r="F403" s="226">
        <f t="shared" si="15"/>
        <v>-9.1820000000000004</v>
      </c>
      <c r="G403" s="227">
        <f t="shared" si="16"/>
        <v>-1</v>
      </c>
      <c r="H403" s="226"/>
    </row>
    <row r="404" spans="1:8" s="166" customFormat="1" ht="18.75" customHeight="1" x14ac:dyDescent="0.2">
      <c r="A404" s="168" t="s">
        <v>434</v>
      </c>
      <c r="B404" s="180" t="s">
        <v>415</v>
      </c>
      <c r="C404" s="170" t="s">
        <v>900</v>
      </c>
      <c r="D404" s="225"/>
      <c r="E404" s="225"/>
      <c r="F404" s="226">
        <f t="shared" si="15"/>
        <v>0</v>
      </c>
      <c r="G404" s="227">
        <f t="shared" si="16"/>
        <v>0</v>
      </c>
      <c r="H404" s="226"/>
    </row>
    <row r="405" spans="1:8" s="166" customFormat="1" ht="12" x14ac:dyDescent="0.2">
      <c r="A405" s="168" t="s">
        <v>433</v>
      </c>
      <c r="B405" s="180" t="s">
        <v>413</v>
      </c>
      <c r="C405" s="170" t="s">
        <v>900</v>
      </c>
      <c r="D405" s="225"/>
      <c r="E405" s="225"/>
      <c r="F405" s="226">
        <f t="shared" si="15"/>
        <v>0</v>
      </c>
      <c r="G405" s="227">
        <f t="shared" si="16"/>
        <v>0</v>
      </c>
      <c r="H405" s="226"/>
    </row>
    <row r="406" spans="1:8" s="166" customFormat="1" ht="18.75" customHeight="1" x14ac:dyDescent="0.2">
      <c r="A406" s="168" t="s">
        <v>432</v>
      </c>
      <c r="B406" s="180" t="s">
        <v>411</v>
      </c>
      <c r="C406" s="170" t="s">
        <v>900</v>
      </c>
      <c r="D406" s="225"/>
      <c r="E406" s="225"/>
      <c r="F406" s="226">
        <f t="shared" si="15"/>
        <v>0</v>
      </c>
      <c r="G406" s="227">
        <f t="shared" si="16"/>
        <v>0</v>
      </c>
      <c r="H406" s="226"/>
    </row>
    <row r="407" spans="1:8" s="166" customFormat="1" ht="31.5" customHeight="1" x14ac:dyDescent="0.2">
      <c r="A407" s="168" t="s">
        <v>431</v>
      </c>
      <c r="B407" s="180" t="s">
        <v>409</v>
      </c>
      <c r="C407" s="170" t="s">
        <v>900</v>
      </c>
      <c r="D407" s="225"/>
      <c r="E407" s="225"/>
      <c r="F407" s="226">
        <f t="shared" si="15"/>
        <v>0</v>
      </c>
      <c r="G407" s="227">
        <f t="shared" si="16"/>
        <v>0</v>
      </c>
      <c r="H407" s="226"/>
    </row>
    <row r="408" spans="1:8" s="166" customFormat="1" ht="18.75" customHeight="1" x14ac:dyDescent="0.2">
      <c r="A408" s="168" t="s">
        <v>430</v>
      </c>
      <c r="B408" s="181" t="s">
        <v>902</v>
      </c>
      <c r="C408" s="170" t="s">
        <v>900</v>
      </c>
      <c r="D408" s="225"/>
      <c r="E408" s="225"/>
      <c r="F408" s="226">
        <f t="shared" si="15"/>
        <v>0</v>
      </c>
      <c r="G408" s="227">
        <f t="shared" si="16"/>
        <v>0</v>
      </c>
      <c r="H408" s="226"/>
    </row>
    <row r="409" spans="1:8" s="166" customFormat="1" ht="18.75" customHeight="1" x14ac:dyDescent="0.2">
      <c r="A409" s="168" t="s">
        <v>429</v>
      </c>
      <c r="B409" s="229" t="s">
        <v>326</v>
      </c>
      <c r="C409" s="170" t="s">
        <v>900</v>
      </c>
      <c r="D409" s="225"/>
      <c r="E409" s="225"/>
      <c r="F409" s="226">
        <f t="shared" si="15"/>
        <v>0</v>
      </c>
      <c r="G409" s="227">
        <f t="shared" si="16"/>
        <v>0</v>
      </c>
      <c r="H409" s="226"/>
    </row>
    <row r="410" spans="1:8" s="166" customFormat="1" ht="12" x14ac:dyDescent="0.2">
      <c r="A410" s="168" t="s">
        <v>428</v>
      </c>
      <c r="B410" s="180" t="s">
        <v>427</v>
      </c>
      <c r="C410" s="170" t="s">
        <v>900</v>
      </c>
      <c r="D410" s="225"/>
      <c r="E410" s="225"/>
      <c r="F410" s="226">
        <f t="shared" si="15"/>
        <v>0</v>
      </c>
      <c r="G410" s="227">
        <f t="shared" si="16"/>
        <v>0</v>
      </c>
      <c r="H410" s="226"/>
    </row>
    <row r="411" spans="1:8" s="166" customFormat="1" ht="12" x14ac:dyDescent="0.2">
      <c r="A411" s="168" t="s">
        <v>426</v>
      </c>
      <c r="B411" s="177" t="s">
        <v>425</v>
      </c>
      <c r="C411" s="170" t="s">
        <v>900</v>
      </c>
      <c r="D411" s="225">
        <f>D417+D419</f>
        <v>0</v>
      </c>
      <c r="E411" s="225">
        <f>E417+E419</f>
        <v>0</v>
      </c>
      <c r="F411" s="226">
        <f t="shared" si="15"/>
        <v>0</v>
      </c>
      <c r="G411" s="227">
        <f t="shared" si="16"/>
        <v>0</v>
      </c>
      <c r="H411" s="226"/>
    </row>
    <row r="412" spans="1:8" s="166" customFormat="1" ht="18.75" customHeight="1" x14ac:dyDescent="0.2">
      <c r="A412" s="168" t="s">
        <v>424</v>
      </c>
      <c r="B412" s="180" t="s">
        <v>423</v>
      </c>
      <c r="C412" s="170" t="s">
        <v>900</v>
      </c>
      <c r="D412" s="225"/>
      <c r="E412" s="225"/>
      <c r="F412" s="226">
        <f t="shared" si="15"/>
        <v>0</v>
      </c>
      <c r="G412" s="227">
        <f t="shared" si="16"/>
        <v>0</v>
      </c>
      <c r="H412" s="226"/>
    </row>
    <row r="413" spans="1:8" s="166" customFormat="1" ht="31.5" customHeight="1" x14ac:dyDescent="0.2">
      <c r="A413" s="168" t="s">
        <v>422</v>
      </c>
      <c r="B413" s="180" t="s">
        <v>345</v>
      </c>
      <c r="C413" s="170" t="s">
        <v>900</v>
      </c>
      <c r="D413" s="225"/>
      <c r="E413" s="225"/>
      <c r="F413" s="226">
        <f t="shared" si="15"/>
        <v>0</v>
      </c>
      <c r="G413" s="227">
        <f t="shared" si="16"/>
        <v>0</v>
      </c>
      <c r="H413" s="226"/>
    </row>
    <row r="414" spans="1:8" s="166" customFormat="1" ht="31.5" customHeight="1" x14ac:dyDescent="0.2">
      <c r="A414" s="168" t="s">
        <v>934</v>
      </c>
      <c r="B414" s="180" t="s">
        <v>343</v>
      </c>
      <c r="C414" s="170" t="s">
        <v>900</v>
      </c>
      <c r="D414" s="225"/>
      <c r="E414" s="225"/>
      <c r="F414" s="226">
        <f t="shared" si="15"/>
        <v>0</v>
      </c>
      <c r="G414" s="227">
        <f t="shared" si="16"/>
        <v>0</v>
      </c>
      <c r="H414" s="226"/>
    </row>
    <row r="415" spans="1:8" s="166" customFormat="1" ht="31.5" customHeight="1" x14ac:dyDescent="0.2">
      <c r="A415" s="168" t="s">
        <v>421</v>
      </c>
      <c r="B415" s="180" t="s">
        <v>341</v>
      </c>
      <c r="C415" s="170" t="s">
        <v>900</v>
      </c>
      <c r="D415" s="225"/>
      <c r="E415" s="225"/>
      <c r="F415" s="226">
        <f t="shared" si="15"/>
        <v>0</v>
      </c>
      <c r="G415" s="227">
        <f t="shared" si="16"/>
        <v>0</v>
      </c>
      <c r="H415" s="226"/>
    </row>
    <row r="416" spans="1:8" s="166" customFormat="1" ht="18.75" customHeight="1" x14ac:dyDescent="0.2">
      <c r="A416" s="168" t="s">
        <v>420</v>
      </c>
      <c r="B416" s="180" t="s">
        <v>419</v>
      </c>
      <c r="C416" s="170" t="s">
        <v>900</v>
      </c>
      <c r="D416" s="225"/>
      <c r="E416" s="225"/>
      <c r="F416" s="226">
        <f t="shared" si="15"/>
        <v>0</v>
      </c>
      <c r="G416" s="227">
        <f t="shared" si="16"/>
        <v>0</v>
      </c>
      <c r="H416" s="226"/>
    </row>
    <row r="417" spans="1:9" s="166" customFormat="1" ht="12" x14ac:dyDescent="0.2">
      <c r="A417" s="168" t="s">
        <v>418</v>
      </c>
      <c r="B417" s="180" t="s">
        <v>417</v>
      </c>
      <c r="C417" s="170" t="s">
        <v>900</v>
      </c>
      <c r="D417" s="225"/>
      <c r="E417" s="225"/>
      <c r="F417" s="226">
        <f t="shared" si="15"/>
        <v>0</v>
      </c>
      <c r="G417" s="227">
        <f t="shared" si="16"/>
        <v>0</v>
      </c>
      <c r="H417" s="226"/>
    </row>
    <row r="418" spans="1:9" s="166" customFormat="1" ht="12" x14ac:dyDescent="0.2">
      <c r="A418" s="168" t="s">
        <v>416</v>
      </c>
      <c r="B418" s="180" t="s">
        <v>415</v>
      </c>
      <c r="C418" s="170" t="s">
        <v>900</v>
      </c>
      <c r="D418" s="225"/>
      <c r="E418" s="225"/>
      <c r="F418" s="226">
        <f t="shared" si="15"/>
        <v>0</v>
      </c>
      <c r="G418" s="227">
        <f t="shared" si="16"/>
        <v>0</v>
      </c>
      <c r="H418" s="226"/>
    </row>
    <row r="419" spans="1:9" s="166" customFormat="1" ht="12" x14ac:dyDescent="0.2">
      <c r="A419" s="168" t="s">
        <v>414</v>
      </c>
      <c r="B419" s="180" t="s">
        <v>413</v>
      </c>
      <c r="C419" s="170" t="s">
        <v>900</v>
      </c>
      <c r="D419" s="225"/>
      <c r="E419" s="225"/>
      <c r="F419" s="226">
        <f t="shared" si="15"/>
        <v>0</v>
      </c>
      <c r="G419" s="227">
        <f t="shared" si="16"/>
        <v>0</v>
      </c>
      <c r="H419" s="226"/>
    </row>
    <row r="420" spans="1:9" s="166" customFormat="1" ht="12" x14ac:dyDescent="0.2">
      <c r="A420" s="168" t="s">
        <v>412</v>
      </c>
      <c r="B420" s="180" t="s">
        <v>411</v>
      </c>
      <c r="C420" s="170" t="s">
        <v>900</v>
      </c>
      <c r="D420" s="225"/>
      <c r="E420" s="225"/>
      <c r="F420" s="226">
        <f t="shared" si="15"/>
        <v>0</v>
      </c>
      <c r="G420" s="227">
        <f t="shared" si="16"/>
        <v>0</v>
      </c>
      <c r="H420" s="226"/>
    </row>
    <row r="421" spans="1:9" s="166" customFormat="1" ht="24" x14ac:dyDescent="0.2">
      <c r="A421" s="168" t="s">
        <v>410</v>
      </c>
      <c r="B421" s="180" t="s">
        <v>409</v>
      </c>
      <c r="C421" s="170" t="s">
        <v>900</v>
      </c>
      <c r="D421" s="225"/>
      <c r="E421" s="225"/>
      <c r="F421" s="226">
        <f t="shared" si="15"/>
        <v>0</v>
      </c>
      <c r="G421" s="227">
        <f t="shared" si="16"/>
        <v>0</v>
      </c>
      <c r="H421" s="226"/>
    </row>
    <row r="422" spans="1:9" s="166" customFormat="1" ht="12" x14ac:dyDescent="0.2">
      <c r="A422" s="168" t="s">
        <v>408</v>
      </c>
      <c r="B422" s="229" t="s">
        <v>902</v>
      </c>
      <c r="C422" s="170" t="s">
        <v>900</v>
      </c>
      <c r="D422" s="225"/>
      <c r="E422" s="225"/>
      <c r="F422" s="226">
        <f t="shared" si="15"/>
        <v>0</v>
      </c>
      <c r="G422" s="227">
        <f t="shared" si="16"/>
        <v>0</v>
      </c>
      <c r="H422" s="226"/>
    </row>
    <row r="423" spans="1:9" s="166" customFormat="1" ht="12" x14ac:dyDescent="0.2">
      <c r="A423" s="168" t="s">
        <v>407</v>
      </c>
      <c r="B423" s="229" t="s">
        <v>326</v>
      </c>
      <c r="C423" s="170" t="s">
        <v>900</v>
      </c>
      <c r="D423" s="225"/>
      <c r="E423" s="225"/>
      <c r="F423" s="226">
        <f t="shared" si="15"/>
        <v>0</v>
      </c>
      <c r="G423" s="227">
        <f t="shared" si="16"/>
        <v>0</v>
      </c>
      <c r="H423" s="226"/>
    </row>
    <row r="424" spans="1:9" s="166" customFormat="1" ht="12" x14ac:dyDescent="0.2">
      <c r="A424" s="168" t="s">
        <v>406</v>
      </c>
      <c r="B424" s="179" t="s">
        <v>935</v>
      </c>
      <c r="C424" s="170" t="s">
        <v>900</v>
      </c>
      <c r="D424" s="225"/>
      <c r="E424" s="225"/>
      <c r="F424" s="226">
        <f t="shared" si="15"/>
        <v>0</v>
      </c>
      <c r="G424" s="227">
        <f t="shared" si="16"/>
        <v>0</v>
      </c>
      <c r="H424" s="226"/>
    </row>
    <row r="425" spans="1:9" s="166" customFormat="1" ht="12" x14ac:dyDescent="0.2">
      <c r="A425" s="168" t="s">
        <v>405</v>
      </c>
      <c r="B425" s="179" t="s">
        <v>404</v>
      </c>
      <c r="C425" s="170" t="s">
        <v>900</v>
      </c>
      <c r="D425" s="225"/>
      <c r="E425" s="225"/>
      <c r="F425" s="226">
        <f t="shared" si="15"/>
        <v>0</v>
      </c>
      <c r="G425" s="227">
        <f t="shared" si="16"/>
        <v>0</v>
      </c>
      <c r="H425" s="226"/>
    </row>
    <row r="426" spans="1:9" s="166" customFormat="1" ht="12" x14ac:dyDescent="0.2">
      <c r="A426" s="168" t="s">
        <v>403</v>
      </c>
      <c r="B426" s="177" t="s">
        <v>402</v>
      </c>
      <c r="C426" s="170" t="s">
        <v>900</v>
      </c>
      <c r="D426" s="225"/>
      <c r="E426" s="225"/>
      <c r="F426" s="226">
        <f t="shared" si="15"/>
        <v>0</v>
      </c>
      <c r="G426" s="227">
        <f t="shared" si="16"/>
        <v>0</v>
      </c>
      <c r="H426" s="226"/>
      <c r="I426" s="230"/>
    </row>
    <row r="427" spans="1:9" s="166" customFormat="1" ht="12" x14ac:dyDescent="0.2">
      <c r="A427" s="168" t="s">
        <v>401</v>
      </c>
      <c r="B427" s="177" t="s">
        <v>400</v>
      </c>
      <c r="C427" s="170" t="s">
        <v>900</v>
      </c>
      <c r="D427" s="225">
        <f>D425-D426</f>
        <v>0</v>
      </c>
      <c r="E427" s="225">
        <v>0</v>
      </c>
      <c r="F427" s="226">
        <f t="shared" si="15"/>
        <v>0</v>
      </c>
      <c r="G427" s="227">
        <f t="shared" si="16"/>
        <v>0</v>
      </c>
      <c r="H427" s="226"/>
      <c r="I427" s="231"/>
    </row>
    <row r="428" spans="1:9" s="166" customFormat="1" ht="12" x14ac:dyDescent="0.2">
      <c r="A428" s="168" t="s">
        <v>399</v>
      </c>
      <c r="B428" s="224" t="s">
        <v>398</v>
      </c>
      <c r="C428" s="170" t="s">
        <v>900</v>
      </c>
      <c r="D428" s="225">
        <f>D429+D430+D431+D432+D433+D438+D439</f>
        <v>0</v>
      </c>
      <c r="E428" s="225">
        <f>E429+E430+E431+E432+E433+E438+E439</f>
        <v>0</v>
      </c>
      <c r="F428" s="226">
        <f t="shared" si="15"/>
        <v>0</v>
      </c>
      <c r="G428" s="227">
        <f t="shared" si="16"/>
        <v>0</v>
      </c>
      <c r="H428" s="226"/>
    </row>
    <row r="429" spans="1:9" s="166" customFormat="1" ht="12" x14ac:dyDescent="0.2">
      <c r="A429" s="168" t="s">
        <v>397</v>
      </c>
      <c r="B429" s="179" t="s">
        <v>396</v>
      </c>
      <c r="C429" s="170" t="s">
        <v>900</v>
      </c>
      <c r="D429" s="225"/>
      <c r="E429" s="225"/>
      <c r="F429" s="226">
        <f t="shared" si="15"/>
        <v>0</v>
      </c>
      <c r="G429" s="227">
        <f t="shared" si="16"/>
        <v>0</v>
      </c>
      <c r="H429" s="226"/>
    </row>
    <row r="430" spans="1:9" s="166" customFormat="1" ht="12" x14ac:dyDescent="0.2">
      <c r="A430" s="168" t="s">
        <v>395</v>
      </c>
      <c r="B430" s="179" t="s">
        <v>394</v>
      </c>
      <c r="C430" s="170" t="s">
        <v>900</v>
      </c>
      <c r="D430" s="225"/>
      <c r="E430" s="225"/>
      <c r="F430" s="226">
        <f t="shared" si="15"/>
        <v>0</v>
      </c>
      <c r="G430" s="227">
        <f t="shared" si="16"/>
        <v>0</v>
      </c>
      <c r="H430" s="226"/>
    </row>
    <row r="431" spans="1:9" s="166" customFormat="1" ht="12" x14ac:dyDescent="0.2">
      <c r="A431" s="168" t="s">
        <v>393</v>
      </c>
      <c r="B431" s="179" t="s">
        <v>392</v>
      </c>
      <c r="C431" s="170" t="s">
        <v>900</v>
      </c>
      <c r="D431" s="225"/>
      <c r="E431" s="225"/>
      <c r="F431" s="226">
        <f t="shared" si="15"/>
        <v>0</v>
      </c>
      <c r="G431" s="227">
        <f t="shared" si="16"/>
        <v>0</v>
      </c>
      <c r="H431" s="226"/>
    </row>
    <row r="432" spans="1:9" s="166" customFormat="1" ht="12" x14ac:dyDescent="0.2">
      <c r="A432" s="168" t="s">
        <v>391</v>
      </c>
      <c r="B432" s="179" t="s">
        <v>390</v>
      </c>
      <c r="C432" s="170" t="s">
        <v>900</v>
      </c>
      <c r="D432" s="225"/>
      <c r="E432" s="225"/>
      <c r="F432" s="226">
        <f t="shared" si="15"/>
        <v>0</v>
      </c>
      <c r="G432" s="227">
        <f t="shared" si="16"/>
        <v>0</v>
      </c>
      <c r="H432" s="226"/>
    </row>
    <row r="433" spans="1:8" s="166" customFormat="1" ht="12" x14ac:dyDescent="0.2">
      <c r="A433" s="168" t="s">
        <v>389</v>
      </c>
      <c r="B433" s="179" t="s">
        <v>388</v>
      </c>
      <c r="C433" s="170" t="s">
        <v>900</v>
      </c>
      <c r="D433" s="225"/>
      <c r="E433" s="225"/>
      <c r="F433" s="226">
        <f t="shared" si="15"/>
        <v>0</v>
      </c>
      <c r="G433" s="227">
        <f t="shared" si="16"/>
        <v>0</v>
      </c>
      <c r="H433" s="226"/>
    </row>
    <row r="434" spans="1:8" s="166" customFormat="1" ht="12" x14ac:dyDescent="0.2">
      <c r="A434" s="168" t="s">
        <v>387</v>
      </c>
      <c r="B434" s="177" t="s">
        <v>273</v>
      </c>
      <c r="C434" s="170" t="s">
        <v>900</v>
      </c>
      <c r="D434" s="225"/>
      <c r="E434" s="225"/>
      <c r="F434" s="226">
        <f t="shared" ref="F434:F439" si="17">E434-D434</f>
        <v>0</v>
      </c>
      <c r="G434" s="227">
        <f t="shared" ref="G434:G439" si="18">IFERROR(F434/D434,0)</f>
        <v>0</v>
      </c>
      <c r="H434" s="226"/>
    </row>
    <row r="435" spans="1:8" s="166" customFormat="1" ht="24" x14ac:dyDescent="0.2">
      <c r="A435" s="168" t="s">
        <v>386</v>
      </c>
      <c r="B435" s="180" t="s">
        <v>936</v>
      </c>
      <c r="C435" s="170" t="s">
        <v>900</v>
      </c>
      <c r="D435" s="225"/>
      <c r="E435" s="225"/>
      <c r="F435" s="226">
        <f t="shared" si="17"/>
        <v>0</v>
      </c>
      <c r="G435" s="227">
        <f t="shared" si="18"/>
        <v>0</v>
      </c>
      <c r="H435" s="226"/>
    </row>
    <row r="436" spans="1:8" s="166" customFormat="1" ht="12" x14ac:dyDescent="0.2">
      <c r="A436" s="168" t="s">
        <v>385</v>
      </c>
      <c r="B436" s="177" t="s">
        <v>271</v>
      </c>
      <c r="C436" s="170" t="s">
        <v>900</v>
      </c>
      <c r="D436" s="225"/>
      <c r="E436" s="225"/>
      <c r="F436" s="226">
        <f t="shared" si="17"/>
        <v>0</v>
      </c>
      <c r="G436" s="227">
        <f t="shared" si="18"/>
        <v>0</v>
      </c>
      <c r="H436" s="226"/>
    </row>
    <row r="437" spans="1:8" s="166" customFormat="1" ht="24" x14ac:dyDescent="0.2">
      <c r="A437" s="168" t="s">
        <v>384</v>
      </c>
      <c r="B437" s="180" t="s">
        <v>383</v>
      </c>
      <c r="C437" s="170" t="s">
        <v>900</v>
      </c>
      <c r="D437" s="225"/>
      <c r="E437" s="225"/>
      <c r="F437" s="226">
        <f t="shared" si="17"/>
        <v>0</v>
      </c>
      <c r="G437" s="227">
        <f t="shared" si="18"/>
        <v>0</v>
      </c>
      <c r="H437" s="226"/>
    </row>
    <row r="438" spans="1:8" s="166" customFormat="1" ht="12" x14ac:dyDescent="0.2">
      <c r="A438" s="168" t="s">
        <v>382</v>
      </c>
      <c r="B438" s="179" t="s">
        <v>381</v>
      </c>
      <c r="C438" s="170" t="s">
        <v>900</v>
      </c>
      <c r="D438" s="225"/>
      <c r="E438" s="225"/>
      <c r="F438" s="226">
        <f t="shared" si="17"/>
        <v>0</v>
      </c>
      <c r="G438" s="227">
        <f t="shared" si="18"/>
        <v>0</v>
      </c>
      <c r="H438" s="226"/>
    </row>
    <row r="439" spans="1:8" s="166" customFormat="1" ht="12.75" thickBot="1" x14ac:dyDescent="0.25">
      <c r="A439" s="183" t="s">
        <v>380</v>
      </c>
      <c r="B439" s="232" t="s">
        <v>379</v>
      </c>
      <c r="C439" s="185" t="s">
        <v>900</v>
      </c>
      <c r="D439" s="233"/>
      <c r="E439" s="233"/>
      <c r="F439" s="234">
        <f t="shared" si="17"/>
        <v>0</v>
      </c>
      <c r="G439" s="235">
        <f t="shared" si="18"/>
        <v>0</v>
      </c>
      <c r="H439" s="234"/>
    </row>
    <row r="440" spans="1:8" s="166" customFormat="1" ht="12" x14ac:dyDescent="0.2">
      <c r="A440" s="158" t="s">
        <v>378</v>
      </c>
      <c r="B440" s="159" t="s">
        <v>247</v>
      </c>
      <c r="C440" s="236" t="s">
        <v>246</v>
      </c>
      <c r="D440" s="237"/>
      <c r="E440" s="237"/>
      <c r="F440" s="238"/>
      <c r="G440" s="238"/>
      <c r="H440" s="238"/>
    </row>
    <row r="441" spans="1:8" s="166" customFormat="1" ht="36" x14ac:dyDescent="0.2">
      <c r="A441" s="239" t="s">
        <v>937</v>
      </c>
      <c r="B441" s="179" t="s">
        <v>938</v>
      </c>
      <c r="C441" s="185" t="s">
        <v>900</v>
      </c>
      <c r="D441" s="240"/>
      <c r="E441" s="240"/>
      <c r="F441" s="241">
        <f>E441-D441</f>
        <v>0</v>
      </c>
      <c r="G441" s="242">
        <f t="shared" ref="G441:G448" si="19">IFERROR(F441/D441,0)</f>
        <v>0</v>
      </c>
      <c r="H441" s="241"/>
    </row>
    <row r="442" spans="1:8" s="166" customFormat="1" ht="12" x14ac:dyDescent="0.2">
      <c r="A442" s="239" t="s">
        <v>376</v>
      </c>
      <c r="B442" s="177" t="s">
        <v>375</v>
      </c>
      <c r="C442" s="185" t="s">
        <v>900</v>
      </c>
      <c r="D442" s="240"/>
      <c r="E442" s="240"/>
      <c r="F442" s="241">
        <f>E442-D442</f>
        <v>0</v>
      </c>
      <c r="G442" s="242">
        <f t="shared" si="19"/>
        <v>0</v>
      </c>
      <c r="H442" s="241"/>
    </row>
    <row r="443" spans="1:8" s="166" customFormat="1" ht="24" x14ac:dyDescent="0.2">
      <c r="A443" s="239" t="s">
        <v>374</v>
      </c>
      <c r="B443" s="177" t="s">
        <v>939</v>
      </c>
      <c r="C443" s="185" t="s">
        <v>900</v>
      </c>
      <c r="D443" s="240"/>
      <c r="E443" s="240"/>
      <c r="F443" s="241">
        <f>E443-D443</f>
        <v>0</v>
      </c>
      <c r="G443" s="242">
        <f t="shared" si="19"/>
        <v>0</v>
      </c>
      <c r="H443" s="241"/>
    </row>
    <row r="444" spans="1:8" s="166" customFormat="1" ht="12" x14ac:dyDescent="0.2">
      <c r="A444" s="239" t="s">
        <v>373</v>
      </c>
      <c r="B444" s="177" t="s">
        <v>372</v>
      </c>
      <c r="C444" s="185" t="s">
        <v>900</v>
      </c>
      <c r="D444" s="240"/>
      <c r="E444" s="240"/>
      <c r="F444" s="241">
        <f>E444-D444</f>
        <v>0</v>
      </c>
      <c r="G444" s="242">
        <f t="shared" si="19"/>
        <v>0</v>
      </c>
      <c r="H444" s="241"/>
    </row>
    <row r="445" spans="1:8" s="166" customFormat="1" ht="29.25" customHeight="1" x14ac:dyDescent="0.2">
      <c r="A445" s="239" t="s">
        <v>371</v>
      </c>
      <c r="B445" s="179" t="s">
        <v>370</v>
      </c>
      <c r="C445" s="243" t="s">
        <v>246</v>
      </c>
      <c r="D445" s="240"/>
      <c r="E445" s="240"/>
      <c r="F445" s="241"/>
      <c r="G445" s="241">
        <f t="shared" si="19"/>
        <v>0</v>
      </c>
      <c r="H445" s="241"/>
    </row>
    <row r="446" spans="1:8" s="166" customFormat="1" ht="12" x14ac:dyDescent="0.2">
      <c r="A446" s="239" t="s">
        <v>369</v>
      </c>
      <c r="B446" s="177" t="s">
        <v>368</v>
      </c>
      <c r="C446" s="185" t="s">
        <v>900</v>
      </c>
      <c r="D446" s="240"/>
      <c r="E446" s="240"/>
      <c r="F446" s="241">
        <f>E446-D446</f>
        <v>0</v>
      </c>
      <c r="G446" s="242">
        <f t="shared" si="19"/>
        <v>0</v>
      </c>
      <c r="H446" s="241"/>
    </row>
    <row r="447" spans="1:8" s="166" customFormat="1" ht="12" x14ac:dyDescent="0.2">
      <c r="A447" s="239" t="s">
        <v>367</v>
      </c>
      <c r="B447" s="177" t="s">
        <v>366</v>
      </c>
      <c r="C447" s="185" t="s">
        <v>900</v>
      </c>
      <c r="D447" s="240"/>
      <c r="E447" s="240"/>
      <c r="F447" s="241">
        <f>E447-D447</f>
        <v>0</v>
      </c>
      <c r="G447" s="242">
        <f t="shared" si="19"/>
        <v>0</v>
      </c>
      <c r="H447" s="241"/>
    </row>
    <row r="448" spans="1:8" s="166" customFormat="1" ht="12.75" thickBot="1" x14ac:dyDescent="0.25">
      <c r="A448" s="244" t="s">
        <v>365</v>
      </c>
      <c r="B448" s="245" t="s">
        <v>364</v>
      </c>
      <c r="C448" s="193" t="s">
        <v>900</v>
      </c>
      <c r="D448" s="246"/>
      <c r="E448" s="246"/>
      <c r="F448" s="247">
        <f>E448-D448</f>
        <v>0</v>
      </c>
      <c r="G448" s="248">
        <f t="shared" si="19"/>
        <v>0</v>
      </c>
      <c r="H448" s="247"/>
    </row>
    <row r="450" spans="1:8" s="252" customFormat="1" ht="11.25" x14ac:dyDescent="0.2">
      <c r="A450" s="249" t="s">
        <v>216</v>
      </c>
      <c r="B450" s="250"/>
      <c r="C450" s="251"/>
    </row>
    <row r="451" spans="1:8" s="252" customFormat="1" ht="11.25" x14ac:dyDescent="0.2">
      <c r="A451" s="471" t="s">
        <v>940</v>
      </c>
      <c r="B451" s="471"/>
      <c r="C451" s="471"/>
      <c r="D451" s="471"/>
      <c r="E451" s="471"/>
      <c r="F451" s="471"/>
      <c r="G451" s="471"/>
      <c r="H451" s="471"/>
    </row>
    <row r="452" spans="1:8" s="252" customFormat="1" ht="11.25" x14ac:dyDescent="0.2">
      <c r="A452" s="471" t="s">
        <v>941</v>
      </c>
      <c r="B452" s="471"/>
      <c r="C452" s="471"/>
      <c r="D452" s="471"/>
      <c r="E452" s="471"/>
      <c r="F452" s="471"/>
      <c r="G452" s="471"/>
      <c r="H452" s="471"/>
    </row>
    <row r="453" spans="1:8" s="252" customFormat="1" ht="11.25" x14ac:dyDescent="0.2">
      <c r="A453" s="471" t="s">
        <v>942</v>
      </c>
      <c r="B453" s="471"/>
      <c r="C453" s="471"/>
      <c r="D453" s="471"/>
      <c r="E453" s="471"/>
      <c r="F453" s="471"/>
      <c r="G453" s="471"/>
      <c r="H453" s="471"/>
    </row>
    <row r="454" spans="1:8" s="252" customFormat="1" ht="22.5" customHeight="1" x14ac:dyDescent="0.2">
      <c r="A454" s="472" t="s">
        <v>943</v>
      </c>
      <c r="B454" s="472"/>
      <c r="C454" s="472"/>
      <c r="D454" s="472"/>
      <c r="E454" s="472"/>
      <c r="F454" s="472"/>
      <c r="G454" s="472"/>
      <c r="H454" s="472"/>
    </row>
    <row r="455" spans="1:8" s="252" customFormat="1" ht="54" customHeight="1" x14ac:dyDescent="0.2">
      <c r="A455" s="450" t="s">
        <v>944</v>
      </c>
      <c r="B455" s="450"/>
      <c r="C455" s="450"/>
      <c r="D455" s="450"/>
      <c r="E455" s="450"/>
      <c r="F455" s="450"/>
      <c r="G455" s="450"/>
      <c r="H455" s="450"/>
    </row>
    <row r="458" spans="1:8" x14ac:dyDescent="0.25">
      <c r="B458" s="2" t="s">
        <v>821</v>
      </c>
      <c r="C458" s="55"/>
      <c r="D458" s="55"/>
      <c r="E458" s="2" t="s">
        <v>822</v>
      </c>
    </row>
  </sheetData>
  <mergeCells count="30">
    <mergeCell ref="G2:H2"/>
    <mergeCell ref="A13:B13"/>
    <mergeCell ref="A4:H5"/>
    <mergeCell ref="A7:B7"/>
    <mergeCell ref="A10:B10"/>
    <mergeCell ref="A12:B12"/>
    <mergeCell ref="C12:H12"/>
    <mergeCell ref="A15:H15"/>
    <mergeCell ref="A16:A17"/>
    <mergeCell ref="B16:B17"/>
    <mergeCell ref="C16:C17"/>
    <mergeCell ref="D16:E16"/>
    <mergeCell ref="F16:G16"/>
    <mergeCell ref="H16:H17"/>
    <mergeCell ref="A455:H455"/>
    <mergeCell ref="A19:H19"/>
    <mergeCell ref="A163:H163"/>
    <mergeCell ref="A315:H315"/>
    <mergeCell ref="A365:H366"/>
    <mergeCell ref="A367:A368"/>
    <mergeCell ref="B367:B368"/>
    <mergeCell ref="C367:C368"/>
    <mergeCell ref="D367:E367"/>
    <mergeCell ref="F367:G367"/>
    <mergeCell ref="H367:H368"/>
    <mergeCell ref="A370:B370"/>
    <mergeCell ref="A451:H451"/>
    <mergeCell ref="A452:H452"/>
    <mergeCell ref="A453:H453"/>
    <mergeCell ref="A454:H454"/>
  </mergeCells>
  <pageMargins left="0.39370078740157483" right="0.39370078740157483" top="0.39370078740157483" bottom="0.39370078740157483" header="0.31496062992125984" footer="0.31496062992125984"/>
  <pageSetup paperSize="9" orientation="landscape" r:id="rId1"/>
  <headerFooter>
    <oddFooter>&amp;R&amp;P</oddFooter>
  </headerFooter>
  <ignoredErrors>
    <ignoredError sqref="A268" twoDigitTextYea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112"/>
  <sheetViews>
    <sheetView zoomScale="110" zoomScaleNormal="110" zoomScaleSheetLayoutView="100" workbookViewId="0"/>
  </sheetViews>
  <sheetFormatPr defaultRowHeight="15.75" x14ac:dyDescent="0.25"/>
  <cols>
    <col min="1" max="1" width="7.140625" style="2" customWidth="1"/>
    <col min="2" max="2" width="25.28515625" style="2" customWidth="1"/>
    <col min="3" max="3" width="12" style="2" customWidth="1"/>
    <col min="4" max="13" width="7.7109375" style="2" customWidth="1"/>
    <col min="14" max="23" width="6.7109375" style="2" customWidth="1"/>
    <col min="24" max="24" width="15.42578125" style="296" customWidth="1"/>
    <col min="25" max="16384" width="9.140625" style="2"/>
  </cols>
  <sheetData>
    <row r="1" spans="1:24" s="9" customFormat="1" ht="11.25" x14ac:dyDescent="0.2">
      <c r="X1" s="295" t="s">
        <v>45</v>
      </c>
    </row>
    <row r="2" spans="1:24" s="9" customFormat="1" ht="24" customHeight="1" x14ac:dyDescent="0.2">
      <c r="P2" s="24"/>
      <c r="Q2" s="24"/>
      <c r="R2" s="24"/>
      <c r="S2" s="24"/>
      <c r="T2" s="24"/>
      <c r="U2" s="24"/>
      <c r="V2" s="358" t="s">
        <v>11</v>
      </c>
      <c r="W2" s="358"/>
      <c r="X2" s="358"/>
    </row>
    <row r="3" spans="1:24" s="3" customFormat="1" ht="12" customHeight="1" x14ac:dyDescent="0.2">
      <c r="A3" s="359" t="s">
        <v>44</v>
      </c>
      <c r="B3" s="359"/>
      <c r="C3" s="359"/>
      <c r="D3" s="359"/>
      <c r="E3" s="359"/>
      <c r="F3" s="359"/>
      <c r="G3" s="359"/>
      <c r="H3" s="359"/>
      <c r="I3" s="359"/>
      <c r="J3" s="359"/>
      <c r="K3" s="359"/>
      <c r="L3" s="359"/>
      <c r="M3" s="359"/>
      <c r="N3" s="359"/>
      <c r="O3" s="359"/>
      <c r="P3" s="359"/>
      <c r="Q3" s="359"/>
      <c r="R3" s="359"/>
      <c r="S3" s="359"/>
      <c r="T3" s="359"/>
      <c r="U3" s="359"/>
      <c r="V3" s="359"/>
      <c r="W3" s="359"/>
      <c r="X3" s="359"/>
    </row>
    <row r="4" spans="1:24" s="3" customFormat="1" ht="12.75" customHeight="1" x14ac:dyDescent="0.2">
      <c r="A4" s="359" t="str">
        <f>'10'!A4</f>
        <v>за 2 квартал 2024 года</v>
      </c>
      <c r="B4" s="359"/>
      <c r="C4" s="359"/>
      <c r="D4" s="359"/>
      <c r="E4" s="359"/>
      <c r="F4" s="359"/>
      <c r="G4" s="359"/>
      <c r="H4" s="359"/>
      <c r="I4" s="359"/>
      <c r="J4" s="359"/>
      <c r="K4" s="359"/>
      <c r="L4" s="359"/>
      <c r="M4" s="359"/>
      <c r="N4" s="359"/>
      <c r="O4" s="359"/>
      <c r="P4" s="359"/>
      <c r="Q4" s="359"/>
      <c r="R4" s="359"/>
      <c r="S4" s="359"/>
      <c r="T4" s="359"/>
      <c r="U4" s="359"/>
      <c r="V4" s="359"/>
      <c r="W4" s="359"/>
      <c r="X4" s="359"/>
    </row>
    <row r="5" spans="1:24" ht="11.25" customHeight="1" x14ac:dyDescent="0.25"/>
    <row r="6" spans="1:24" s="3" customFormat="1" ht="12" x14ac:dyDescent="0.2">
      <c r="H6" s="15" t="s">
        <v>12</v>
      </c>
      <c r="I6" s="368" t="str">
        <f>'10'!G6</f>
        <v>АО "Городские электрические сети" (АО "ГЭС")</v>
      </c>
      <c r="J6" s="368"/>
      <c r="K6" s="368"/>
      <c r="L6" s="368"/>
      <c r="M6" s="368"/>
      <c r="N6" s="368"/>
      <c r="O6" s="368"/>
      <c r="P6" s="368"/>
      <c r="Q6" s="368"/>
      <c r="R6" s="368"/>
      <c r="X6" s="297"/>
    </row>
    <row r="7" spans="1:24" s="9" customFormat="1" ht="12.75" customHeight="1" x14ac:dyDescent="0.2">
      <c r="I7" s="349" t="s">
        <v>13</v>
      </c>
      <c r="J7" s="349"/>
      <c r="K7" s="349"/>
      <c r="L7" s="349"/>
      <c r="M7" s="349"/>
      <c r="N7" s="349"/>
      <c r="O7" s="349"/>
      <c r="P7" s="349"/>
      <c r="Q7" s="349"/>
      <c r="R7" s="349"/>
      <c r="X7" s="298"/>
    </row>
    <row r="8" spans="1:24" ht="11.25" customHeight="1" x14ac:dyDescent="0.25"/>
    <row r="9" spans="1:24" s="3" customFormat="1" ht="12" x14ac:dyDescent="0.2">
      <c r="K9" s="15" t="s">
        <v>14</v>
      </c>
      <c r="L9" s="360" t="str">
        <f>'10'!J9</f>
        <v>2024</v>
      </c>
      <c r="M9" s="361"/>
      <c r="N9" s="3" t="s">
        <v>15</v>
      </c>
      <c r="X9" s="297"/>
    </row>
    <row r="10" spans="1:24" ht="11.25" customHeight="1" x14ac:dyDescent="0.25"/>
    <row r="11" spans="1:24" s="3" customFormat="1" ht="12.75" x14ac:dyDescent="0.2">
      <c r="J11" s="15" t="s">
        <v>16</v>
      </c>
      <c r="K11" s="57" t="str">
        <f>'10'!H11</f>
        <v>Приказом Министерства промышленности, энергетики и торговли КБР №212 от 30.10.2020 г.</v>
      </c>
      <c r="L11" s="62"/>
      <c r="M11" s="62"/>
      <c r="N11" s="62"/>
      <c r="O11" s="62"/>
      <c r="P11" s="62"/>
      <c r="Q11" s="62"/>
      <c r="R11" s="62"/>
      <c r="S11" s="62"/>
      <c r="T11" s="63"/>
      <c r="U11" s="63"/>
      <c r="V11" s="63"/>
      <c r="W11" s="63"/>
      <c r="X11" s="297"/>
    </row>
    <row r="12" spans="1:24" s="9" customFormat="1" ht="12.75" customHeight="1" x14ac:dyDescent="0.2">
      <c r="K12" s="349" t="s">
        <v>17</v>
      </c>
      <c r="L12" s="349"/>
      <c r="M12" s="349"/>
      <c r="N12" s="349"/>
      <c r="O12" s="349"/>
      <c r="P12" s="349"/>
      <c r="Q12" s="349"/>
      <c r="R12" s="349"/>
      <c r="S12" s="349"/>
      <c r="X12" s="298"/>
    </row>
    <row r="13" spans="1:24" ht="11.25" customHeight="1" x14ac:dyDescent="0.25"/>
    <row r="14" spans="1:24" s="9" customFormat="1" ht="15" customHeight="1" x14ac:dyDescent="0.2">
      <c r="A14" s="351" t="s">
        <v>23</v>
      </c>
      <c r="B14" s="351" t="s">
        <v>22</v>
      </c>
      <c r="C14" s="351" t="s">
        <v>18</v>
      </c>
      <c r="D14" s="354" t="s">
        <v>43</v>
      </c>
      <c r="E14" s="354"/>
      <c r="F14" s="354"/>
      <c r="G14" s="354"/>
      <c r="H14" s="354"/>
      <c r="I14" s="354"/>
      <c r="J14" s="354"/>
      <c r="K14" s="354"/>
      <c r="L14" s="354"/>
      <c r="M14" s="355"/>
      <c r="N14" s="362" t="s">
        <v>37</v>
      </c>
      <c r="O14" s="363"/>
      <c r="P14" s="363"/>
      <c r="Q14" s="363"/>
      <c r="R14" s="363"/>
      <c r="S14" s="363"/>
      <c r="T14" s="363"/>
      <c r="U14" s="363"/>
      <c r="V14" s="363"/>
      <c r="W14" s="364"/>
      <c r="X14" s="351" t="s">
        <v>9</v>
      </c>
    </row>
    <row r="15" spans="1:24" s="9" customFormat="1" ht="15" customHeight="1" x14ac:dyDescent="0.2">
      <c r="A15" s="352"/>
      <c r="B15" s="352"/>
      <c r="C15" s="352"/>
      <c r="D15" s="370" t="s">
        <v>973</v>
      </c>
      <c r="E15" s="354"/>
      <c r="F15" s="354"/>
      <c r="G15" s="354"/>
      <c r="H15" s="354"/>
      <c r="I15" s="354"/>
      <c r="J15" s="354"/>
      <c r="K15" s="354"/>
      <c r="L15" s="354"/>
      <c r="M15" s="355"/>
      <c r="N15" s="365"/>
      <c r="O15" s="366"/>
      <c r="P15" s="366"/>
      <c r="Q15" s="366"/>
      <c r="R15" s="366"/>
      <c r="S15" s="366"/>
      <c r="T15" s="366"/>
      <c r="U15" s="366"/>
      <c r="V15" s="366"/>
      <c r="W15" s="367"/>
      <c r="X15" s="352"/>
    </row>
    <row r="16" spans="1:24" s="9" customFormat="1" ht="15" customHeight="1" x14ac:dyDescent="0.2">
      <c r="A16" s="352"/>
      <c r="B16" s="352"/>
      <c r="C16" s="352"/>
      <c r="D16" s="370" t="s">
        <v>0</v>
      </c>
      <c r="E16" s="354"/>
      <c r="F16" s="354"/>
      <c r="G16" s="354"/>
      <c r="H16" s="355"/>
      <c r="I16" s="370" t="s">
        <v>5</v>
      </c>
      <c r="J16" s="354"/>
      <c r="K16" s="354"/>
      <c r="L16" s="354"/>
      <c r="M16" s="355"/>
      <c r="N16" s="350" t="s">
        <v>1</v>
      </c>
      <c r="O16" s="350"/>
      <c r="P16" s="350" t="s">
        <v>2</v>
      </c>
      <c r="Q16" s="350"/>
      <c r="R16" s="350" t="s">
        <v>19</v>
      </c>
      <c r="S16" s="350"/>
      <c r="T16" s="350" t="s">
        <v>3</v>
      </c>
      <c r="U16" s="350"/>
      <c r="V16" s="350" t="s">
        <v>42</v>
      </c>
      <c r="W16" s="350"/>
      <c r="X16" s="352"/>
    </row>
    <row r="17" spans="1:24" s="9" customFormat="1" ht="111.75" customHeight="1" x14ac:dyDescent="0.2">
      <c r="A17" s="352"/>
      <c r="B17" s="352"/>
      <c r="C17" s="352"/>
      <c r="D17" s="356" t="s">
        <v>1</v>
      </c>
      <c r="E17" s="356" t="s">
        <v>2</v>
      </c>
      <c r="F17" s="356" t="s">
        <v>19</v>
      </c>
      <c r="G17" s="356" t="s">
        <v>3</v>
      </c>
      <c r="H17" s="356" t="s">
        <v>4</v>
      </c>
      <c r="I17" s="356" t="s">
        <v>6</v>
      </c>
      <c r="J17" s="356" t="s">
        <v>2</v>
      </c>
      <c r="K17" s="356" t="s">
        <v>19</v>
      </c>
      <c r="L17" s="356" t="s">
        <v>3</v>
      </c>
      <c r="M17" s="356" t="s">
        <v>4</v>
      </c>
      <c r="N17" s="350"/>
      <c r="O17" s="350"/>
      <c r="P17" s="350"/>
      <c r="Q17" s="350"/>
      <c r="R17" s="350"/>
      <c r="S17" s="350"/>
      <c r="T17" s="350"/>
      <c r="U17" s="350"/>
      <c r="V17" s="350"/>
      <c r="W17" s="350"/>
      <c r="X17" s="352"/>
    </row>
    <row r="18" spans="1:24" s="9" customFormat="1" ht="40.5" customHeight="1" x14ac:dyDescent="0.2">
      <c r="A18" s="353"/>
      <c r="B18" s="353"/>
      <c r="C18" s="353"/>
      <c r="D18" s="357"/>
      <c r="E18" s="357"/>
      <c r="F18" s="357"/>
      <c r="G18" s="357"/>
      <c r="H18" s="357"/>
      <c r="I18" s="357"/>
      <c r="J18" s="357"/>
      <c r="K18" s="357"/>
      <c r="L18" s="357"/>
      <c r="M18" s="357"/>
      <c r="N18" s="22" t="s">
        <v>7</v>
      </c>
      <c r="O18" s="22" t="s">
        <v>8</v>
      </c>
      <c r="P18" s="22" t="s">
        <v>7</v>
      </c>
      <c r="Q18" s="22" t="s">
        <v>8</v>
      </c>
      <c r="R18" s="22" t="s">
        <v>7</v>
      </c>
      <c r="S18" s="22" t="s">
        <v>8</v>
      </c>
      <c r="T18" s="22" t="s">
        <v>7</v>
      </c>
      <c r="U18" s="22" t="s">
        <v>8</v>
      </c>
      <c r="V18" s="22" t="s">
        <v>7</v>
      </c>
      <c r="W18" s="22" t="s">
        <v>8</v>
      </c>
      <c r="X18" s="353"/>
    </row>
    <row r="19" spans="1:24" s="9" customFormat="1" ht="11.25" x14ac:dyDescent="0.2">
      <c r="A19" s="19">
        <v>1</v>
      </c>
      <c r="B19" s="19">
        <v>2</v>
      </c>
      <c r="C19" s="19">
        <v>3</v>
      </c>
      <c r="D19" s="19">
        <v>4</v>
      </c>
      <c r="E19" s="19">
        <v>5</v>
      </c>
      <c r="F19" s="19">
        <v>6</v>
      </c>
      <c r="G19" s="19">
        <v>7</v>
      </c>
      <c r="H19" s="19">
        <v>8</v>
      </c>
      <c r="I19" s="19">
        <v>9</v>
      </c>
      <c r="J19" s="19">
        <v>10</v>
      </c>
      <c r="K19" s="19">
        <v>11</v>
      </c>
      <c r="L19" s="19">
        <v>12</v>
      </c>
      <c r="M19" s="19">
        <v>13</v>
      </c>
      <c r="N19" s="19">
        <v>14</v>
      </c>
      <c r="O19" s="19">
        <v>15</v>
      </c>
      <c r="P19" s="19">
        <v>16</v>
      </c>
      <c r="Q19" s="19">
        <v>17</v>
      </c>
      <c r="R19" s="19">
        <v>18</v>
      </c>
      <c r="S19" s="19">
        <v>19</v>
      </c>
      <c r="T19" s="19">
        <v>20</v>
      </c>
      <c r="U19" s="19">
        <v>21</v>
      </c>
      <c r="V19" s="19">
        <v>22</v>
      </c>
      <c r="W19" s="19">
        <v>23</v>
      </c>
      <c r="X19" s="299">
        <v>24</v>
      </c>
    </row>
    <row r="20" spans="1:24" s="9" customFormat="1" ht="11.25" x14ac:dyDescent="0.2">
      <c r="A20" s="20"/>
      <c r="B20" s="18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8"/>
    </row>
    <row r="21" spans="1:24" s="9" customFormat="1" ht="11.25" x14ac:dyDescent="0.2">
      <c r="A21" s="369" t="s">
        <v>10</v>
      </c>
      <c r="B21" s="369"/>
      <c r="C21" s="369"/>
      <c r="D21" s="133">
        <f>D49+D95+D102</f>
        <v>22.477</v>
      </c>
      <c r="E21" s="133">
        <f t="shared" ref="E21:V21" si="0">E49+E95+E102</f>
        <v>0</v>
      </c>
      <c r="F21" s="133">
        <f t="shared" si="0"/>
        <v>0</v>
      </c>
      <c r="G21" s="133">
        <f t="shared" si="0"/>
        <v>22.477</v>
      </c>
      <c r="H21" s="133">
        <f t="shared" si="0"/>
        <v>0</v>
      </c>
      <c r="I21" s="133">
        <f t="shared" si="0"/>
        <v>0</v>
      </c>
      <c r="J21" s="133">
        <f t="shared" si="0"/>
        <v>0</v>
      </c>
      <c r="K21" s="133">
        <f t="shared" si="0"/>
        <v>0</v>
      </c>
      <c r="L21" s="133">
        <f t="shared" si="0"/>
        <v>0</v>
      </c>
      <c r="M21" s="133">
        <f t="shared" si="0"/>
        <v>0</v>
      </c>
      <c r="N21" s="133">
        <f t="shared" si="0"/>
        <v>-22.477</v>
      </c>
      <c r="O21" s="94">
        <f t="shared" ref="O21" si="1">IF(D21&lt;&gt;0,N21/D21,0)</f>
        <v>-1</v>
      </c>
      <c r="P21" s="133">
        <f t="shared" si="0"/>
        <v>0</v>
      </c>
      <c r="Q21" s="94">
        <f>IF(E21&lt;&gt;0,P21/E21,0)</f>
        <v>0</v>
      </c>
      <c r="R21" s="133">
        <f t="shared" si="0"/>
        <v>0</v>
      </c>
      <c r="S21" s="94">
        <f>IF(F21&lt;&gt;0,R21/F21,0)</f>
        <v>0</v>
      </c>
      <c r="T21" s="133">
        <f t="shared" si="0"/>
        <v>-22.477</v>
      </c>
      <c r="U21" s="94">
        <f>IF(G21&lt;&gt;0,T21/G21,0)</f>
        <v>-1</v>
      </c>
      <c r="V21" s="133">
        <f t="shared" si="0"/>
        <v>0</v>
      </c>
      <c r="W21" s="94">
        <f>IF(H21&lt;&gt;0,V21/H21,0)</f>
        <v>0</v>
      </c>
      <c r="X21" s="95"/>
    </row>
    <row r="22" spans="1:24" s="9" customFormat="1" ht="21" x14ac:dyDescent="0.2">
      <c r="A22" s="72" t="s">
        <v>823</v>
      </c>
      <c r="B22" s="260" t="s">
        <v>824</v>
      </c>
      <c r="C22" s="26"/>
      <c r="D22" s="84" t="s">
        <v>868</v>
      </c>
      <c r="E22" s="84" t="s">
        <v>868</v>
      </c>
      <c r="F22" s="84" t="s">
        <v>868</v>
      </c>
      <c r="G22" s="84" t="s">
        <v>868</v>
      </c>
      <c r="H22" s="84" t="s">
        <v>868</v>
      </c>
      <c r="I22" s="84" t="s">
        <v>868</v>
      </c>
      <c r="J22" s="84" t="s">
        <v>868</v>
      </c>
      <c r="K22" s="84" t="s">
        <v>868</v>
      </c>
      <c r="L22" s="84" t="s">
        <v>868</v>
      </c>
      <c r="M22" s="84" t="s">
        <v>868</v>
      </c>
      <c r="N22" s="84" t="s">
        <v>868</v>
      </c>
      <c r="O22" s="84" t="s">
        <v>868</v>
      </c>
      <c r="P22" s="84" t="s">
        <v>868</v>
      </c>
      <c r="Q22" s="84" t="s">
        <v>868</v>
      </c>
      <c r="R22" s="84" t="s">
        <v>868</v>
      </c>
      <c r="S22" s="84" t="s">
        <v>868</v>
      </c>
      <c r="T22" s="84" t="s">
        <v>868</v>
      </c>
      <c r="U22" s="84" t="s">
        <v>868</v>
      </c>
      <c r="V22" s="84" t="s">
        <v>868</v>
      </c>
      <c r="W22" s="84" t="s">
        <v>868</v>
      </c>
      <c r="X22" s="95"/>
    </row>
    <row r="23" spans="1:24" s="9" customFormat="1" ht="31.5" x14ac:dyDescent="0.2">
      <c r="A23" s="72" t="s">
        <v>825</v>
      </c>
      <c r="B23" s="260" t="s">
        <v>826</v>
      </c>
      <c r="C23" s="26"/>
      <c r="D23" s="84" t="s">
        <v>868</v>
      </c>
      <c r="E23" s="84" t="s">
        <v>868</v>
      </c>
      <c r="F23" s="84" t="s">
        <v>868</v>
      </c>
      <c r="G23" s="84" t="s">
        <v>868</v>
      </c>
      <c r="H23" s="84" t="s">
        <v>868</v>
      </c>
      <c r="I23" s="84" t="s">
        <v>868</v>
      </c>
      <c r="J23" s="84" t="s">
        <v>868</v>
      </c>
      <c r="K23" s="84" t="s">
        <v>868</v>
      </c>
      <c r="L23" s="84" t="s">
        <v>868</v>
      </c>
      <c r="M23" s="84" t="s">
        <v>868</v>
      </c>
      <c r="N23" s="84" t="s">
        <v>868</v>
      </c>
      <c r="O23" s="84" t="s">
        <v>868</v>
      </c>
      <c r="P23" s="84" t="s">
        <v>868</v>
      </c>
      <c r="Q23" s="84" t="s">
        <v>868</v>
      </c>
      <c r="R23" s="84" t="s">
        <v>868</v>
      </c>
      <c r="S23" s="84" t="s">
        <v>868</v>
      </c>
      <c r="T23" s="84" t="s">
        <v>868</v>
      </c>
      <c r="U23" s="84" t="s">
        <v>868</v>
      </c>
      <c r="V23" s="84" t="s">
        <v>868</v>
      </c>
      <c r="W23" s="84" t="s">
        <v>868</v>
      </c>
      <c r="X23" s="95"/>
    </row>
    <row r="24" spans="1:24" s="9" customFormat="1" ht="63" x14ac:dyDescent="0.2">
      <c r="A24" s="72" t="s">
        <v>827</v>
      </c>
      <c r="B24" s="260" t="s">
        <v>828</v>
      </c>
      <c r="C24" s="26"/>
      <c r="D24" s="84" t="s">
        <v>868</v>
      </c>
      <c r="E24" s="84" t="s">
        <v>868</v>
      </c>
      <c r="F24" s="84" t="s">
        <v>868</v>
      </c>
      <c r="G24" s="84" t="s">
        <v>868</v>
      </c>
      <c r="H24" s="84" t="s">
        <v>868</v>
      </c>
      <c r="I24" s="84" t="s">
        <v>868</v>
      </c>
      <c r="J24" s="84" t="s">
        <v>868</v>
      </c>
      <c r="K24" s="84" t="s">
        <v>868</v>
      </c>
      <c r="L24" s="84" t="s">
        <v>868</v>
      </c>
      <c r="M24" s="84" t="s">
        <v>868</v>
      </c>
      <c r="N24" s="84" t="s">
        <v>868</v>
      </c>
      <c r="O24" s="84" t="s">
        <v>868</v>
      </c>
      <c r="P24" s="84" t="s">
        <v>868</v>
      </c>
      <c r="Q24" s="84" t="s">
        <v>868</v>
      </c>
      <c r="R24" s="84" t="s">
        <v>868</v>
      </c>
      <c r="S24" s="84" t="s">
        <v>868</v>
      </c>
      <c r="T24" s="84" t="s">
        <v>868</v>
      </c>
      <c r="U24" s="84" t="s">
        <v>868</v>
      </c>
      <c r="V24" s="84" t="s">
        <v>868</v>
      </c>
      <c r="W24" s="84" t="s">
        <v>868</v>
      </c>
      <c r="X24" s="95"/>
    </row>
    <row r="25" spans="1:24" s="9" customFormat="1" ht="31.5" x14ac:dyDescent="0.2">
      <c r="A25" s="72" t="s">
        <v>829</v>
      </c>
      <c r="B25" s="260" t="s">
        <v>830</v>
      </c>
      <c r="C25" s="26"/>
      <c r="D25" s="84" t="s">
        <v>868</v>
      </c>
      <c r="E25" s="84" t="s">
        <v>868</v>
      </c>
      <c r="F25" s="84" t="s">
        <v>868</v>
      </c>
      <c r="G25" s="84" t="s">
        <v>868</v>
      </c>
      <c r="H25" s="84" t="s">
        <v>868</v>
      </c>
      <c r="I25" s="84" t="s">
        <v>868</v>
      </c>
      <c r="J25" s="84" t="s">
        <v>868</v>
      </c>
      <c r="K25" s="84" t="s">
        <v>868</v>
      </c>
      <c r="L25" s="84" t="s">
        <v>868</v>
      </c>
      <c r="M25" s="84" t="s">
        <v>868</v>
      </c>
      <c r="N25" s="84" t="s">
        <v>868</v>
      </c>
      <c r="O25" s="84" t="s">
        <v>868</v>
      </c>
      <c r="P25" s="84" t="s">
        <v>868</v>
      </c>
      <c r="Q25" s="84" t="s">
        <v>868</v>
      </c>
      <c r="R25" s="84" t="s">
        <v>868</v>
      </c>
      <c r="S25" s="84" t="s">
        <v>868</v>
      </c>
      <c r="T25" s="84" t="s">
        <v>868</v>
      </c>
      <c r="U25" s="84" t="s">
        <v>868</v>
      </c>
      <c r="V25" s="84" t="s">
        <v>868</v>
      </c>
      <c r="W25" s="84" t="s">
        <v>868</v>
      </c>
      <c r="X25" s="95"/>
    </row>
    <row r="26" spans="1:24" s="9" customFormat="1" ht="42" x14ac:dyDescent="0.2">
      <c r="A26" s="72" t="s">
        <v>831</v>
      </c>
      <c r="B26" s="260" t="s">
        <v>832</v>
      </c>
      <c r="C26" s="26"/>
      <c r="D26" s="84" t="s">
        <v>868</v>
      </c>
      <c r="E26" s="84" t="s">
        <v>868</v>
      </c>
      <c r="F26" s="84" t="s">
        <v>868</v>
      </c>
      <c r="G26" s="84" t="s">
        <v>868</v>
      </c>
      <c r="H26" s="84" t="s">
        <v>868</v>
      </c>
      <c r="I26" s="84" t="s">
        <v>868</v>
      </c>
      <c r="J26" s="84" t="s">
        <v>868</v>
      </c>
      <c r="K26" s="84" t="s">
        <v>868</v>
      </c>
      <c r="L26" s="84" t="s">
        <v>868</v>
      </c>
      <c r="M26" s="84" t="s">
        <v>868</v>
      </c>
      <c r="N26" s="84" t="s">
        <v>868</v>
      </c>
      <c r="O26" s="84" t="s">
        <v>868</v>
      </c>
      <c r="P26" s="84" t="s">
        <v>868</v>
      </c>
      <c r="Q26" s="84" t="s">
        <v>868</v>
      </c>
      <c r="R26" s="84" t="s">
        <v>868</v>
      </c>
      <c r="S26" s="84" t="s">
        <v>868</v>
      </c>
      <c r="T26" s="84" t="s">
        <v>868</v>
      </c>
      <c r="U26" s="84" t="s">
        <v>868</v>
      </c>
      <c r="V26" s="84" t="s">
        <v>868</v>
      </c>
      <c r="W26" s="84" t="s">
        <v>868</v>
      </c>
      <c r="X26" s="95"/>
    </row>
    <row r="27" spans="1:24" s="9" customFormat="1" ht="21" x14ac:dyDescent="0.2">
      <c r="A27" s="72" t="s">
        <v>833</v>
      </c>
      <c r="B27" s="260" t="s">
        <v>834</v>
      </c>
      <c r="C27" s="26"/>
      <c r="D27" s="84" t="s">
        <v>868</v>
      </c>
      <c r="E27" s="84" t="s">
        <v>868</v>
      </c>
      <c r="F27" s="84" t="s">
        <v>868</v>
      </c>
      <c r="G27" s="84" t="s">
        <v>868</v>
      </c>
      <c r="H27" s="84" t="s">
        <v>868</v>
      </c>
      <c r="I27" s="84" t="s">
        <v>868</v>
      </c>
      <c r="J27" s="84" t="s">
        <v>868</v>
      </c>
      <c r="K27" s="84" t="s">
        <v>868</v>
      </c>
      <c r="L27" s="84" t="s">
        <v>868</v>
      </c>
      <c r="M27" s="84" t="s">
        <v>868</v>
      </c>
      <c r="N27" s="84" t="s">
        <v>868</v>
      </c>
      <c r="O27" s="84" t="s">
        <v>868</v>
      </c>
      <c r="P27" s="84" t="s">
        <v>868</v>
      </c>
      <c r="Q27" s="84" t="s">
        <v>868</v>
      </c>
      <c r="R27" s="84" t="s">
        <v>868</v>
      </c>
      <c r="S27" s="84" t="s">
        <v>868</v>
      </c>
      <c r="T27" s="84" t="s">
        <v>868</v>
      </c>
      <c r="U27" s="84" t="s">
        <v>868</v>
      </c>
      <c r="V27" s="84" t="s">
        <v>868</v>
      </c>
      <c r="W27" s="84" t="s">
        <v>868</v>
      </c>
      <c r="X27" s="95"/>
    </row>
    <row r="28" spans="1:24" s="9" customFormat="1" ht="21" x14ac:dyDescent="0.2">
      <c r="A28" s="72" t="s">
        <v>835</v>
      </c>
      <c r="B28" s="260" t="s">
        <v>836</v>
      </c>
      <c r="C28" s="26"/>
      <c r="D28" s="74">
        <f>D21</f>
        <v>22.477</v>
      </c>
      <c r="E28" s="74">
        <f t="shared" ref="E28:W28" si="2">E21</f>
        <v>0</v>
      </c>
      <c r="F28" s="74">
        <f t="shared" si="2"/>
        <v>0</v>
      </c>
      <c r="G28" s="74">
        <f t="shared" si="2"/>
        <v>22.477</v>
      </c>
      <c r="H28" s="74">
        <f t="shared" si="2"/>
        <v>0</v>
      </c>
      <c r="I28" s="74">
        <f t="shared" si="2"/>
        <v>0</v>
      </c>
      <c r="J28" s="74">
        <f t="shared" si="2"/>
        <v>0</v>
      </c>
      <c r="K28" s="74">
        <f t="shared" si="2"/>
        <v>0</v>
      </c>
      <c r="L28" s="74">
        <f t="shared" si="2"/>
        <v>0</v>
      </c>
      <c r="M28" s="74">
        <f t="shared" si="2"/>
        <v>0</v>
      </c>
      <c r="N28" s="74">
        <f t="shared" si="2"/>
        <v>-22.477</v>
      </c>
      <c r="O28" s="97">
        <f t="shared" ref="O28" si="3">IF(D28&lt;&gt;0,N28/D28,0)</f>
        <v>-1</v>
      </c>
      <c r="P28" s="74">
        <f t="shared" si="2"/>
        <v>0</v>
      </c>
      <c r="Q28" s="74">
        <f t="shared" si="2"/>
        <v>0</v>
      </c>
      <c r="R28" s="74">
        <f t="shared" si="2"/>
        <v>0</v>
      </c>
      <c r="S28" s="74">
        <f t="shared" si="2"/>
        <v>0</v>
      </c>
      <c r="T28" s="74">
        <f t="shared" si="2"/>
        <v>-22.477</v>
      </c>
      <c r="U28" s="97">
        <f>IF(G28&lt;&gt;0,T28/G28,0)</f>
        <v>-1</v>
      </c>
      <c r="V28" s="74">
        <f t="shared" si="2"/>
        <v>0</v>
      </c>
      <c r="W28" s="97">
        <f t="shared" si="2"/>
        <v>0</v>
      </c>
      <c r="X28" s="95"/>
    </row>
    <row r="29" spans="1:24" s="9" customFormat="1" ht="31.5" x14ac:dyDescent="0.2">
      <c r="A29" s="72" t="s">
        <v>481</v>
      </c>
      <c r="B29" s="260" t="s">
        <v>837</v>
      </c>
      <c r="C29" s="26"/>
      <c r="D29" s="84" t="s">
        <v>868</v>
      </c>
      <c r="E29" s="84" t="s">
        <v>868</v>
      </c>
      <c r="F29" s="84" t="s">
        <v>868</v>
      </c>
      <c r="G29" s="84" t="s">
        <v>868</v>
      </c>
      <c r="H29" s="84" t="s">
        <v>868</v>
      </c>
      <c r="I29" s="84" t="s">
        <v>868</v>
      </c>
      <c r="J29" s="84" t="s">
        <v>868</v>
      </c>
      <c r="K29" s="84" t="s">
        <v>868</v>
      </c>
      <c r="L29" s="84" t="s">
        <v>868</v>
      </c>
      <c r="M29" s="84" t="s">
        <v>868</v>
      </c>
      <c r="N29" s="84" t="s">
        <v>868</v>
      </c>
      <c r="O29" s="84" t="s">
        <v>868</v>
      </c>
      <c r="P29" s="84" t="s">
        <v>868</v>
      </c>
      <c r="Q29" s="84" t="s">
        <v>868</v>
      </c>
      <c r="R29" s="84" t="s">
        <v>868</v>
      </c>
      <c r="S29" s="84" t="s">
        <v>868</v>
      </c>
      <c r="T29" s="84" t="s">
        <v>868</v>
      </c>
      <c r="U29" s="84" t="s">
        <v>868</v>
      </c>
      <c r="V29" s="84" t="s">
        <v>868</v>
      </c>
      <c r="W29" s="84" t="s">
        <v>868</v>
      </c>
      <c r="X29" s="95"/>
    </row>
    <row r="30" spans="1:24" s="9" customFormat="1" ht="52.5" x14ac:dyDescent="0.2">
      <c r="A30" s="72" t="s">
        <v>479</v>
      </c>
      <c r="B30" s="260" t="s">
        <v>838</v>
      </c>
      <c r="C30" s="26"/>
      <c r="D30" s="84" t="s">
        <v>868</v>
      </c>
      <c r="E30" s="84" t="s">
        <v>868</v>
      </c>
      <c r="F30" s="84" t="s">
        <v>868</v>
      </c>
      <c r="G30" s="84" t="s">
        <v>868</v>
      </c>
      <c r="H30" s="84" t="s">
        <v>868</v>
      </c>
      <c r="I30" s="84" t="s">
        <v>868</v>
      </c>
      <c r="J30" s="84" t="s">
        <v>868</v>
      </c>
      <c r="K30" s="84" t="s">
        <v>868</v>
      </c>
      <c r="L30" s="84" t="s">
        <v>868</v>
      </c>
      <c r="M30" s="84" t="s">
        <v>868</v>
      </c>
      <c r="N30" s="84" t="s">
        <v>868</v>
      </c>
      <c r="O30" s="84" t="s">
        <v>868</v>
      </c>
      <c r="P30" s="84" t="s">
        <v>868</v>
      </c>
      <c r="Q30" s="84" t="s">
        <v>868</v>
      </c>
      <c r="R30" s="84" t="s">
        <v>868</v>
      </c>
      <c r="S30" s="84" t="s">
        <v>868</v>
      </c>
      <c r="T30" s="84" t="s">
        <v>868</v>
      </c>
      <c r="U30" s="84" t="s">
        <v>868</v>
      </c>
      <c r="V30" s="84" t="s">
        <v>868</v>
      </c>
      <c r="W30" s="84" t="s">
        <v>868</v>
      </c>
      <c r="X30" s="95"/>
    </row>
    <row r="31" spans="1:24" s="9" customFormat="1" ht="63" x14ac:dyDescent="0.2">
      <c r="A31" s="72" t="s">
        <v>477</v>
      </c>
      <c r="B31" s="260" t="s">
        <v>839</v>
      </c>
      <c r="C31" s="26"/>
      <c r="D31" s="84" t="s">
        <v>868</v>
      </c>
      <c r="E31" s="84" t="s">
        <v>868</v>
      </c>
      <c r="F31" s="84" t="s">
        <v>868</v>
      </c>
      <c r="G31" s="84" t="s">
        <v>868</v>
      </c>
      <c r="H31" s="84" t="s">
        <v>868</v>
      </c>
      <c r="I31" s="84" t="s">
        <v>868</v>
      </c>
      <c r="J31" s="84" t="s">
        <v>868</v>
      </c>
      <c r="K31" s="84" t="s">
        <v>868</v>
      </c>
      <c r="L31" s="84" t="s">
        <v>868</v>
      </c>
      <c r="M31" s="84" t="s">
        <v>868</v>
      </c>
      <c r="N31" s="84" t="s">
        <v>868</v>
      </c>
      <c r="O31" s="84" t="s">
        <v>868</v>
      </c>
      <c r="P31" s="84" t="s">
        <v>868</v>
      </c>
      <c r="Q31" s="84" t="s">
        <v>868</v>
      </c>
      <c r="R31" s="84" t="s">
        <v>868</v>
      </c>
      <c r="S31" s="84" t="s">
        <v>868</v>
      </c>
      <c r="T31" s="84" t="s">
        <v>868</v>
      </c>
      <c r="U31" s="84" t="s">
        <v>868</v>
      </c>
      <c r="V31" s="84" t="s">
        <v>868</v>
      </c>
      <c r="W31" s="84" t="s">
        <v>868</v>
      </c>
      <c r="X31" s="95"/>
    </row>
    <row r="32" spans="1:24" s="9" customFormat="1" ht="63" x14ac:dyDescent="0.2">
      <c r="A32" s="72" t="s">
        <v>472</v>
      </c>
      <c r="B32" s="260" t="s">
        <v>840</v>
      </c>
      <c r="C32" s="26"/>
      <c r="D32" s="84" t="s">
        <v>868</v>
      </c>
      <c r="E32" s="84" t="s">
        <v>868</v>
      </c>
      <c r="F32" s="84" t="s">
        <v>868</v>
      </c>
      <c r="G32" s="84" t="s">
        <v>868</v>
      </c>
      <c r="H32" s="84" t="s">
        <v>868</v>
      </c>
      <c r="I32" s="84" t="s">
        <v>868</v>
      </c>
      <c r="J32" s="84" t="s">
        <v>868</v>
      </c>
      <c r="K32" s="84" t="s">
        <v>868</v>
      </c>
      <c r="L32" s="84" t="s">
        <v>868</v>
      </c>
      <c r="M32" s="84" t="s">
        <v>868</v>
      </c>
      <c r="N32" s="84" t="s">
        <v>868</v>
      </c>
      <c r="O32" s="84" t="s">
        <v>868</v>
      </c>
      <c r="P32" s="84" t="s">
        <v>868</v>
      </c>
      <c r="Q32" s="84" t="s">
        <v>868</v>
      </c>
      <c r="R32" s="84" t="s">
        <v>868</v>
      </c>
      <c r="S32" s="84" t="s">
        <v>868</v>
      </c>
      <c r="T32" s="84" t="s">
        <v>868</v>
      </c>
      <c r="U32" s="84" t="s">
        <v>868</v>
      </c>
      <c r="V32" s="84" t="s">
        <v>868</v>
      </c>
      <c r="W32" s="84" t="s">
        <v>868</v>
      </c>
      <c r="X32" s="95"/>
    </row>
    <row r="33" spans="1:24" s="9" customFormat="1" ht="52.5" x14ac:dyDescent="0.2">
      <c r="A33" s="72" t="s">
        <v>470</v>
      </c>
      <c r="B33" s="260" t="s">
        <v>841</v>
      </c>
      <c r="C33" s="26"/>
      <c r="D33" s="84" t="s">
        <v>868</v>
      </c>
      <c r="E33" s="84" t="s">
        <v>868</v>
      </c>
      <c r="F33" s="84" t="s">
        <v>868</v>
      </c>
      <c r="G33" s="84" t="s">
        <v>868</v>
      </c>
      <c r="H33" s="84" t="s">
        <v>868</v>
      </c>
      <c r="I33" s="84" t="s">
        <v>868</v>
      </c>
      <c r="J33" s="84" t="s">
        <v>868</v>
      </c>
      <c r="K33" s="84" t="s">
        <v>868</v>
      </c>
      <c r="L33" s="84" t="s">
        <v>868</v>
      </c>
      <c r="M33" s="84" t="s">
        <v>868</v>
      </c>
      <c r="N33" s="84" t="s">
        <v>868</v>
      </c>
      <c r="O33" s="84" t="s">
        <v>868</v>
      </c>
      <c r="P33" s="84" t="s">
        <v>868</v>
      </c>
      <c r="Q33" s="84" t="s">
        <v>868</v>
      </c>
      <c r="R33" s="84" t="s">
        <v>868</v>
      </c>
      <c r="S33" s="84" t="s">
        <v>868</v>
      </c>
      <c r="T33" s="84" t="s">
        <v>868</v>
      </c>
      <c r="U33" s="84" t="s">
        <v>868</v>
      </c>
      <c r="V33" s="84" t="s">
        <v>868</v>
      </c>
      <c r="W33" s="84" t="s">
        <v>868</v>
      </c>
      <c r="X33" s="95"/>
    </row>
    <row r="34" spans="1:24" s="9" customFormat="1" ht="42" x14ac:dyDescent="0.2">
      <c r="A34" s="72" t="s">
        <v>451</v>
      </c>
      <c r="B34" s="260" t="s">
        <v>842</v>
      </c>
      <c r="C34" s="26"/>
      <c r="D34" s="84" t="s">
        <v>868</v>
      </c>
      <c r="E34" s="84" t="s">
        <v>868</v>
      </c>
      <c r="F34" s="84" t="s">
        <v>868</v>
      </c>
      <c r="G34" s="84" t="s">
        <v>868</v>
      </c>
      <c r="H34" s="84" t="s">
        <v>868</v>
      </c>
      <c r="I34" s="84" t="s">
        <v>868</v>
      </c>
      <c r="J34" s="84" t="s">
        <v>868</v>
      </c>
      <c r="K34" s="84" t="s">
        <v>868</v>
      </c>
      <c r="L34" s="84" t="s">
        <v>868</v>
      </c>
      <c r="M34" s="84" t="s">
        <v>868</v>
      </c>
      <c r="N34" s="84" t="s">
        <v>868</v>
      </c>
      <c r="O34" s="84" t="s">
        <v>868</v>
      </c>
      <c r="P34" s="84" t="s">
        <v>868</v>
      </c>
      <c r="Q34" s="84" t="s">
        <v>868</v>
      </c>
      <c r="R34" s="84" t="s">
        <v>868</v>
      </c>
      <c r="S34" s="84" t="s">
        <v>868</v>
      </c>
      <c r="T34" s="84" t="s">
        <v>868</v>
      </c>
      <c r="U34" s="84" t="s">
        <v>868</v>
      </c>
      <c r="V34" s="84" t="s">
        <v>868</v>
      </c>
      <c r="W34" s="84" t="s">
        <v>868</v>
      </c>
      <c r="X34" s="95"/>
    </row>
    <row r="35" spans="1:24" s="9" customFormat="1" ht="63" x14ac:dyDescent="0.2">
      <c r="A35" s="72" t="s">
        <v>449</v>
      </c>
      <c r="B35" s="260" t="s">
        <v>843</v>
      </c>
      <c r="C35" s="26"/>
      <c r="D35" s="84" t="s">
        <v>868</v>
      </c>
      <c r="E35" s="84" t="s">
        <v>868</v>
      </c>
      <c r="F35" s="84" t="s">
        <v>868</v>
      </c>
      <c r="G35" s="84" t="s">
        <v>868</v>
      </c>
      <c r="H35" s="84" t="s">
        <v>868</v>
      </c>
      <c r="I35" s="84" t="s">
        <v>868</v>
      </c>
      <c r="J35" s="84" t="s">
        <v>868</v>
      </c>
      <c r="K35" s="84" t="s">
        <v>868</v>
      </c>
      <c r="L35" s="84" t="s">
        <v>868</v>
      </c>
      <c r="M35" s="84" t="s">
        <v>868</v>
      </c>
      <c r="N35" s="84" t="s">
        <v>868</v>
      </c>
      <c r="O35" s="84" t="s">
        <v>868</v>
      </c>
      <c r="P35" s="84" t="s">
        <v>868</v>
      </c>
      <c r="Q35" s="84" t="s">
        <v>868</v>
      </c>
      <c r="R35" s="84" t="s">
        <v>868</v>
      </c>
      <c r="S35" s="84" t="s">
        <v>868</v>
      </c>
      <c r="T35" s="84" t="s">
        <v>868</v>
      </c>
      <c r="U35" s="84" t="s">
        <v>868</v>
      </c>
      <c r="V35" s="84" t="s">
        <v>868</v>
      </c>
      <c r="W35" s="84" t="s">
        <v>868</v>
      </c>
      <c r="X35" s="95"/>
    </row>
    <row r="36" spans="1:24" s="9" customFormat="1" ht="52.5" x14ac:dyDescent="0.2">
      <c r="A36" s="72" t="s">
        <v>448</v>
      </c>
      <c r="B36" s="260" t="s">
        <v>844</v>
      </c>
      <c r="C36" s="26"/>
      <c r="D36" s="84" t="s">
        <v>868</v>
      </c>
      <c r="E36" s="84" t="s">
        <v>868</v>
      </c>
      <c r="F36" s="84" t="s">
        <v>868</v>
      </c>
      <c r="G36" s="84" t="s">
        <v>868</v>
      </c>
      <c r="H36" s="84" t="s">
        <v>868</v>
      </c>
      <c r="I36" s="84" t="s">
        <v>868</v>
      </c>
      <c r="J36" s="84" t="s">
        <v>868</v>
      </c>
      <c r="K36" s="84" t="s">
        <v>868</v>
      </c>
      <c r="L36" s="84" t="s">
        <v>868</v>
      </c>
      <c r="M36" s="84" t="s">
        <v>868</v>
      </c>
      <c r="N36" s="84" t="s">
        <v>868</v>
      </c>
      <c r="O36" s="84" t="s">
        <v>868</v>
      </c>
      <c r="P36" s="84" t="s">
        <v>868</v>
      </c>
      <c r="Q36" s="84" t="s">
        <v>868</v>
      </c>
      <c r="R36" s="84" t="s">
        <v>868</v>
      </c>
      <c r="S36" s="84" t="s">
        <v>868</v>
      </c>
      <c r="T36" s="84" t="s">
        <v>868</v>
      </c>
      <c r="U36" s="84" t="s">
        <v>868</v>
      </c>
      <c r="V36" s="84" t="s">
        <v>868</v>
      </c>
      <c r="W36" s="84" t="s">
        <v>868</v>
      </c>
      <c r="X36" s="95"/>
    </row>
    <row r="37" spans="1:24" s="9" customFormat="1" ht="42" x14ac:dyDescent="0.2">
      <c r="A37" s="72" t="s">
        <v>446</v>
      </c>
      <c r="B37" s="260" t="s">
        <v>845</v>
      </c>
      <c r="C37" s="26"/>
      <c r="D37" s="84" t="s">
        <v>868</v>
      </c>
      <c r="E37" s="84" t="s">
        <v>868</v>
      </c>
      <c r="F37" s="84" t="s">
        <v>868</v>
      </c>
      <c r="G37" s="84" t="s">
        <v>868</v>
      </c>
      <c r="H37" s="84" t="s">
        <v>868</v>
      </c>
      <c r="I37" s="84" t="s">
        <v>868</v>
      </c>
      <c r="J37" s="84" t="s">
        <v>868</v>
      </c>
      <c r="K37" s="84" t="s">
        <v>868</v>
      </c>
      <c r="L37" s="84" t="s">
        <v>868</v>
      </c>
      <c r="M37" s="84" t="s">
        <v>868</v>
      </c>
      <c r="N37" s="84" t="s">
        <v>868</v>
      </c>
      <c r="O37" s="84" t="s">
        <v>868</v>
      </c>
      <c r="P37" s="84" t="s">
        <v>868</v>
      </c>
      <c r="Q37" s="84" t="s">
        <v>868</v>
      </c>
      <c r="R37" s="84" t="s">
        <v>868</v>
      </c>
      <c r="S37" s="84" t="s">
        <v>868</v>
      </c>
      <c r="T37" s="84" t="s">
        <v>868</v>
      </c>
      <c r="U37" s="84" t="s">
        <v>868</v>
      </c>
      <c r="V37" s="84" t="s">
        <v>868</v>
      </c>
      <c r="W37" s="84" t="s">
        <v>868</v>
      </c>
      <c r="X37" s="95"/>
    </row>
    <row r="38" spans="1:24" s="9" customFormat="1" ht="31.5" x14ac:dyDescent="0.2">
      <c r="A38" s="72" t="s">
        <v>846</v>
      </c>
      <c r="B38" s="260" t="s">
        <v>847</v>
      </c>
      <c r="C38" s="26"/>
      <c r="D38" s="84" t="s">
        <v>868</v>
      </c>
      <c r="E38" s="84" t="s">
        <v>868</v>
      </c>
      <c r="F38" s="84" t="s">
        <v>868</v>
      </c>
      <c r="G38" s="84" t="s">
        <v>868</v>
      </c>
      <c r="H38" s="84" t="s">
        <v>868</v>
      </c>
      <c r="I38" s="84" t="s">
        <v>868</v>
      </c>
      <c r="J38" s="84" t="s">
        <v>868</v>
      </c>
      <c r="K38" s="84" t="s">
        <v>868</v>
      </c>
      <c r="L38" s="84" t="s">
        <v>868</v>
      </c>
      <c r="M38" s="84" t="s">
        <v>868</v>
      </c>
      <c r="N38" s="84" t="s">
        <v>868</v>
      </c>
      <c r="O38" s="84" t="s">
        <v>868</v>
      </c>
      <c r="P38" s="84" t="s">
        <v>868</v>
      </c>
      <c r="Q38" s="84" t="s">
        <v>868</v>
      </c>
      <c r="R38" s="84" t="s">
        <v>868</v>
      </c>
      <c r="S38" s="84" t="s">
        <v>868</v>
      </c>
      <c r="T38" s="84" t="s">
        <v>868</v>
      </c>
      <c r="U38" s="84" t="s">
        <v>868</v>
      </c>
      <c r="V38" s="84" t="s">
        <v>868</v>
      </c>
      <c r="W38" s="84" t="s">
        <v>868</v>
      </c>
      <c r="X38" s="95"/>
    </row>
    <row r="39" spans="1:24" s="9" customFormat="1" ht="105" x14ac:dyDescent="0.2">
      <c r="A39" s="72" t="s">
        <v>846</v>
      </c>
      <c r="B39" s="260" t="s">
        <v>848</v>
      </c>
      <c r="C39" s="26"/>
      <c r="D39" s="84" t="s">
        <v>868</v>
      </c>
      <c r="E39" s="84" t="s">
        <v>868</v>
      </c>
      <c r="F39" s="84" t="s">
        <v>868</v>
      </c>
      <c r="G39" s="84" t="s">
        <v>868</v>
      </c>
      <c r="H39" s="84" t="s">
        <v>868</v>
      </c>
      <c r="I39" s="84" t="s">
        <v>868</v>
      </c>
      <c r="J39" s="84" t="s">
        <v>868</v>
      </c>
      <c r="K39" s="84" t="s">
        <v>868</v>
      </c>
      <c r="L39" s="84" t="s">
        <v>868</v>
      </c>
      <c r="M39" s="84" t="s">
        <v>868</v>
      </c>
      <c r="N39" s="84" t="s">
        <v>868</v>
      </c>
      <c r="O39" s="84" t="s">
        <v>868</v>
      </c>
      <c r="P39" s="84" t="s">
        <v>868</v>
      </c>
      <c r="Q39" s="84" t="s">
        <v>868</v>
      </c>
      <c r="R39" s="84" t="s">
        <v>868</v>
      </c>
      <c r="S39" s="84" t="s">
        <v>868</v>
      </c>
      <c r="T39" s="84" t="s">
        <v>868</v>
      </c>
      <c r="U39" s="84" t="s">
        <v>868</v>
      </c>
      <c r="V39" s="84" t="s">
        <v>868</v>
      </c>
      <c r="W39" s="84" t="s">
        <v>868</v>
      </c>
      <c r="X39" s="95"/>
    </row>
    <row r="40" spans="1:24" s="9" customFormat="1" ht="94.5" x14ac:dyDescent="0.2">
      <c r="A40" s="72" t="s">
        <v>846</v>
      </c>
      <c r="B40" s="260" t="s">
        <v>849</v>
      </c>
      <c r="C40" s="26"/>
      <c r="D40" s="84" t="s">
        <v>868</v>
      </c>
      <c r="E40" s="84" t="s">
        <v>868</v>
      </c>
      <c r="F40" s="84" t="s">
        <v>868</v>
      </c>
      <c r="G40" s="84" t="s">
        <v>868</v>
      </c>
      <c r="H40" s="84" t="s">
        <v>868</v>
      </c>
      <c r="I40" s="84" t="s">
        <v>868</v>
      </c>
      <c r="J40" s="84" t="s">
        <v>868</v>
      </c>
      <c r="K40" s="84" t="s">
        <v>868</v>
      </c>
      <c r="L40" s="84" t="s">
        <v>868</v>
      </c>
      <c r="M40" s="84" t="s">
        <v>868</v>
      </c>
      <c r="N40" s="84" t="s">
        <v>868</v>
      </c>
      <c r="O40" s="84" t="s">
        <v>868</v>
      </c>
      <c r="P40" s="84" t="s">
        <v>868</v>
      </c>
      <c r="Q40" s="84" t="s">
        <v>868</v>
      </c>
      <c r="R40" s="84" t="s">
        <v>868</v>
      </c>
      <c r="S40" s="84" t="s">
        <v>868</v>
      </c>
      <c r="T40" s="84" t="s">
        <v>868</v>
      </c>
      <c r="U40" s="84" t="s">
        <v>868</v>
      </c>
      <c r="V40" s="84" t="s">
        <v>868</v>
      </c>
      <c r="W40" s="84" t="s">
        <v>868</v>
      </c>
      <c r="X40" s="95"/>
    </row>
    <row r="41" spans="1:24" s="9" customFormat="1" ht="94.5" x14ac:dyDescent="0.2">
      <c r="A41" s="72" t="s">
        <v>846</v>
      </c>
      <c r="B41" s="260" t="s">
        <v>850</v>
      </c>
      <c r="C41" s="26"/>
      <c r="D41" s="84" t="s">
        <v>868</v>
      </c>
      <c r="E41" s="84" t="s">
        <v>868</v>
      </c>
      <c r="F41" s="84" t="s">
        <v>868</v>
      </c>
      <c r="G41" s="84" t="s">
        <v>868</v>
      </c>
      <c r="H41" s="84" t="s">
        <v>868</v>
      </c>
      <c r="I41" s="84" t="s">
        <v>868</v>
      </c>
      <c r="J41" s="84" t="s">
        <v>868</v>
      </c>
      <c r="K41" s="84" t="s">
        <v>868</v>
      </c>
      <c r="L41" s="84" t="s">
        <v>868</v>
      </c>
      <c r="M41" s="84" t="s">
        <v>868</v>
      </c>
      <c r="N41" s="84" t="s">
        <v>868</v>
      </c>
      <c r="O41" s="84" t="s">
        <v>868</v>
      </c>
      <c r="P41" s="84" t="s">
        <v>868</v>
      </c>
      <c r="Q41" s="84" t="s">
        <v>868</v>
      </c>
      <c r="R41" s="84" t="s">
        <v>868</v>
      </c>
      <c r="S41" s="84" t="s">
        <v>868</v>
      </c>
      <c r="T41" s="84" t="s">
        <v>868</v>
      </c>
      <c r="U41" s="84" t="s">
        <v>868</v>
      </c>
      <c r="V41" s="84" t="s">
        <v>868</v>
      </c>
      <c r="W41" s="84" t="s">
        <v>868</v>
      </c>
      <c r="X41" s="95"/>
    </row>
    <row r="42" spans="1:24" s="9" customFormat="1" ht="31.5" x14ac:dyDescent="0.2">
      <c r="A42" s="72" t="s">
        <v>851</v>
      </c>
      <c r="B42" s="260" t="s">
        <v>847</v>
      </c>
      <c r="C42" s="26"/>
      <c r="D42" s="84" t="s">
        <v>868</v>
      </c>
      <c r="E42" s="84" t="s">
        <v>868</v>
      </c>
      <c r="F42" s="84" t="s">
        <v>868</v>
      </c>
      <c r="G42" s="84" t="s">
        <v>868</v>
      </c>
      <c r="H42" s="84" t="s">
        <v>868</v>
      </c>
      <c r="I42" s="84" t="s">
        <v>868</v>
      </c>
      <c r="J42" s="84" t="s">
        <v>868</v>
      </c>
      <c r="K42" s="84" t="s">
        <v>868</v>
      </c>
      <c r="L42" s="84" t="s">
        <v>868</v>
      </c>
      <c r="M42" s="84" t="s">
        <v>868</v>
      </c>
      <c r="N42" s="84" t="s">
        <v>868</v>
      </c>
      <c r="O42" s="84" t="s">
        <v>868</v>
      </c>
      <c r="P42" s="84" t="s">
        <v>868</v>
      </c>
      <c r="Q42" s="84" t="s">
        <v>868</v>
      </c>
      <c r="R42" s="84" t="s">
        <v>868</v>
      </c>
      <c r="S42" s="84" t="s">
        <v>868</v>
      </c>
      <c r="T42" s="84" t="s">
        <v>868</v>
      </c>
      <c r="U42" s="84" t="s">
        <v>868</v>
      </c>
      <c r="V42" s="84" t="s">
        <v>868</v>
      </c>
      <c r="W42" s="84" t="s">
        <v>868</v>
      </c>
      <c r="X42" s="95"/>
    </row>
    <row r="43" spans="1:24" s="9" customFormat="1" ht="105" x14ac:dyDescent="0.2">
      <c r="A43" s="72" t="s">
        <v>851</v>
      </c>
      <c r="B43" s="260" t="s">
        <v>848</v>
      </c>
      <c r="C43" s="26"/>
      <c r="D43" s="84" t="s">
        <v>868</v>
      </c>
      <c r="E43" s="84" t="s">
        <v>868</v>
      </c>
      <c r="F43" s="84" t="s">
        <v>868</v>
      </c>
      <c r="G43" s="84" t="s">
        <v>868</v>
      </c>
      <c r="H43" s="84" t="s">
        <v>868</v>
      </c>
      <c r="I43" s="84" t="s">
        <v>868</v>
      </c>
      <c r="J43" s="84" t="s">
        <v>868</v>
      </c>
      <c r="K43" s="84" t="s">
        <v>868</v>
      </c>
      <c r="L43" s="84" t="s">
        <v>868</v>
      </c>
      <c r="M43" s="84" t="s">
        <v>868</v>
      </c>
      <c r="N43" s="84" t="s">
        <v>868</v>
      </c>
      <c r="O43" s="84" t="s">
        <v>868</v>
      </c>
      <c r="P43" s="84" t="s">
        <v>868</v>
      </c>
      <c r="Q43" s="84" t="s">
        <v>868</v>
      </c>
      <c r="R43" s="84" t="s">
        <v>868</v>
      </c>
      <c r="S43" s="84" t="s">
        <v>868</v>
      </c>
      <c r="T43" s="84" t="s">
        <v>868</v>
      </c>
      <c r="U43" s="84" t="s">
        <v>868</v>
      </c>
      <c r="V43" s="84" t="s">
        <v>868</v>
      </c>
      <c r="W43" s="84" t="s">
        <v>868</v>
      </c>
      <c r="X43" s="95"/>
    </row>
    <row r="44" spans="1:24" s="9" customFormat="1" ht="94.5" x14ac:dyDescent="0.2">
      <c r="A44" s="72" t="s">
        <v>851</v>
      </c>
      <c r="B44" s="260" t="s">
        <v>849</v>
      </c>
      <c r="C44" s="26"/>
      <c r="D44" s="84" t="s">
        <v>868</v>
      </c>
      <c r="E44" s="84" t="s">
        <v>868</v>
      </c>
      <c r="F44" s="84" t="s">
        <v>868</v>
      </c>
      <c r="G44" s="84" t="s">
        <v>868</v>
      </c>
      <c r="H44" s="84" t="s">
        <v>868</v>
      </c>
      <c r="I44" s="84" t="s">
        <v>868</v>
      </c>
      <c r="J44" s="84" t="s">
        <v>868</v>
      </c>
      <c r="K44" s="84" t="s">
        <v>868</v>
      </c>
      <c r="L44" s="84" t="s">
        <v>868</v>
      </c>
      <c r="M44" s="84" t="s">
        <v>868</v>
      </c>
      <c r="N44" s="84" t="s">
        <v>868</v>
      </c>
      <c r="O44" s="84" t="s">
        <v>868</v>
      </c>
      <c r="P44" s="84" t="s">
        <v>868</v>
      </c>
      <c r="Q44" s="84" t="s">
        <v>868</v>
      </c>
      <c r="R44" s="84" t="s">
        <v>868</v>
      </c>
      <c r="S44" s="84" t="s">
        <v>868</v>
      </c>
      <c r="T44" s="84" t="s">
        <v>868</v>
      </c>
      <c r="U44" s="84" t="s">
        <v>868</v>
      </c>
      <c r="V44" s="84" t="s">
        <v>868</v>
      </c>
      <c r="W44" s="84" t="s">
        <v>868</v>
      </c>
      <c r="X44" s="95"/>
    </row>
    <row r="45" spans="1:24" s="9" customFormat="1" ht="94.5" x14ac:dyDescent="0.2">
      <c r="A45" s="72" t="s">
        <v>851</v>
      </c>
      <c r="B45" s="260" t="s">
        <v>852</v>
      </c>
      <c r="C45" s="26"/>
      <c r="D45" s="84" t="s">
        <v>868</v>
      </c>
      <c r="E45" s="84" t="s">
        <v>868</v>
      </c>
      <c r="F45" s="84" t="s">
        <v>868</v>
      </c>
      <c r="G45" s="84" t="s">
        <v>868</v>
      </c>
      <c r="H45" s="84" t="s">
        <v>868</v>
      </c>
      <c r="I45" s="84" t="s">
        <v>868</v>
      </c>
      <c r="J45" s="84" t="s">
        <v>868</v>
      </c>
      <c r="K45" s="84" t="s">
        <v>868</v>
      </c>
      <c r="L45" s="84" t="s">
        <v>868</v>
      </c>
      <c r="M45" s="84" t="s">
        <v>868</v>
      </c>
      <c r="N45" s="84" t="s">
        <v>868</v>
      </c>
      <c r="O45" s="84" t="s">
        <v>868</v>
      </c>
      <c r="P45" s="84" t="s">
        <v>868</v>
      </c>
      <c r="Q45" s="84" t="s">
        <v>868</v>
      </c>
      <c r="R45" s="84" t="s">
        <v>868</v>
      </c>
      <c r="S45" s="84" t="s">
        <v>868</v>
      </c>
      <c r="T45" s="84" t="s">
        <v>868</v>
      </c>
      <c r="U45" s="84" t="s">
        <v>868</v>
      </c>
      <c r="V45" s="84" t="s">
        <v>868</v>
      </c>
      <c r="W45" s="84" t="s">
        <v>868</v>
      </c>
      <c r="X45" s="95"/>
    </row>
    <row r="46" spans="1:24" s="9" customFormat="1" ht="84" x14ac:dyDescent="0.2">
      <c r="A46" s="72" t="s">
        <v>853</v>
      </c>
      <c r="B46" s="260" t="s">
        <v>854</v>
      </c>
      <c r="C46" s="26"/>
      <c r="D46" s="84" t="s">
        <v>868</v>
      </c>
      <c r="E46" s="84" t="s">
        <v>868</v>
      </c>
      <c r="F46" s="84" t="s">
        <v>868</v>
      </c>
      <c r="G46" s="84" t="s">
        <v>868</v>
      </c>
      <c r="H46" s="84" t="s">
        <v>868</v>
      </c>
      <c r="I46" s="84" t="s">
        <v>868</v>
      </c>
      <c r="J46" s="84" t="s">
        <v>868</v>
      </c>
      <c r="K46" s="84" t="s">
        <v>868</v>
      </c>
      <c r="L46" s="84" t="s">
        <v>868</v>
      </c>
      <c r="M46" s="84" t="s">
        <v>868</v>
      </c>
      <c r="N46" s="84" t="s">
        <v>868</v>
      </c>
      <c r="O46" s="84" t="s">
        <v>868</v>
      </c>
      <c r="P46" s="84" t="s">
        <v>868</v>
      </c>
      <c r="Q46" s="84" t="s">
        <v>868</v>
      </c>
      <c r="R46" s="84" t="s">
        <v>868</v>
      </c>
      <c r="S46" s="84" t="s">
        <v>868</v>
      </c>
      <c r="T46" s="84" t="s">
        <v>868</v>
      </c>
      <c r="U46" s="84" t="s">
        <v>868</v>
      </c>
      <c r="V46" s="84" t="s">
        <v>868</v>
      </c>
      <c r="W46" s="84" t="s">
        <v>868</v>
      </c>
      <c r="X46" s="95"/>
    </row>
    <row r="47" spans="1:24" s="9" customFormat="1" ht="84" x14ac:dyDescent="0.2">
      <c r="A47" s="72" t="s">
        <v>855</v>
      </c>
      <c r="B47" s="260" t="s">
        <v>856</v>
      </c>
      <c r="C47" s="26"/>
      <c r="D47" s="84" t="s">
        <v>868</v>
      </c>
      <c r="E47" s="84" t="s">
        <v>868</v>
      </c>
      <c r="F47" s="84" t="s">
        <v>868</v>
      </c>
      <c r="G47" s="84" t="s">
        <v>868</v>
      </c>
      <c r="H47" s="84" t="s">
        <v>868</v>
      </c>
      <c r="I47" s="84" t="s">
        <v>868</v>
      </c>
      <c r="J47" s="84" t="s">
        <v>868</v>
      </c>
      <c r="K47" s="84" t="s">
        <v>868</v>
      </c>
      <c r="L47" s="84" t="s">
        <v>868</v>
      </c>
      <c r="M47" s="84" t="s">
        <v>868</v>
      </c>
      <c r="N47" s="84" t="s">
        <v>868</v>
      </c>
      <c r="O47" s="84" t="s">
        <v>868</v>
      </c>
      <c r="P47" s="84" t="s">
        <v>868</v>
      </c>
      <c r="Q47" s="84" t="s">
        <v>868</v>
      </c>
      <c r="R47" s="84" t="s">
        <v>868</v>
      </c>
      <c r="S47" s="84" t="s">
        <v>868</v>
      </c>
      <c r="T47" s="84" t="s">
        <v>868</v>
      </c>
      <c r="U47" s="84" t="s">
        <v>868</v>
      </c>
      <c r="V47" s="84" t="s">
        <v>868</v>
      </c>
      <c r="W47" s="84" t="s">
        <v>868</v>
      </c>
      <c r="X47" s="95"/>
    </row>
    <row r="48" spans="1:24" s="9" customFormat="1" ht="84" x14ac:dyDescent="0.2">
      <c r="A48" s="72" t="s">
        <v>857</v>
      </c>
      <c r="B48" s="260" t="s">
        <v>858</v>
      </c>
      <c r="C48" s="26"/>
      <c r="D48" s="84" t="s">
        <v>868</v>
      </c>
      <c r="E48" s="84" t="s">
        <v>868</v>
      </c>
      <c r="F48" s="84" t="s">
        <v>868</v>
      </c>
      <c r="G48" s="84" t="s">
        <v>868</v>
      </c>
      <c r="H48" s="84" t="s">
        <v>868</v>
      </c>
      <c r="I48" s="84" t="s">
        <v>868</v>
      </c>
      <c r="J48" s="84" t="s">
        <v>868</v>
      </c>
      <c r="K48" s="84" t="s">
        <v>868</v>
      </c>
      <c r="L48" s="84" t="s">
        <v>868</v>
      </c>
      <c r="M48" s="84" t="s">
        <v>868</v>
      </c>
      <c r="N48" s="84" t="s">
        <v>868</v>
      </c>
      <c r="O48" s="84" t="s">
        <v>868</v>
      </c>
      <c r="P48" s="84" t="s">
        <v>868</v>
      </c>
      <c r="Q48" s="84" t="s">
        <v>868</v>
      </c>
      <c r="R48" s="84" t="s">
        <v>868</v>
      </c>
      <c r="S48" s="84" t="s">
        <v>868</v>
      </c>
      <c r="T48" s="84" t="s">
        <v>868</v>
      </c>
      <c r="U48" s="84" t="s">
        <v>868</v>
      </c>
      <c r="V48" s="84" t="s">
        <v>868</v>
      </c>
      <c r="W48" s="84" t="s">
        <v>868</v>
      </c>
      <c r="X48" s="95"/>
    </row>
    <row r="49" spans="1:24" s="9" customFormat="1" ht="31.5" x14ac:dyDescent="0.2">
      <c r="A49" s="72" t="s">
        <v>444</v>
      </c>
      <c r="B49" s="260" t="s">
        <v>859</v>
      </c>
      <c r="C49" s="26"/>
      <c r="D49" s="286">
        <f>D50+D60+D79</f>
        <v>12.22</v>
      </c>
      <c r="E49" s="74">
        <f t="shared" ref="E49:V49" si="4">E50+E60+E79</f>
        <v>0</v>
      </c>
      <c r="F49" s="74">
        <f t="shared" si="4"/>
        <v>0</v>
      </c>
      <c r="G49" s="286">
        <f t="shared" si="4"/>
        <v>12.22</v>
      </c>
      <c r="H49" s="74">
        <f t="shared" si="4"/>
        <v>0</v>
      </c>
      <c r="I49" s="74">
        <f t="shared" si="4"/>
        <v>0</v>
      </c>
      <c r="J49" s="74">
        <f t="shared" si="4"/>
        <v>0</v>
      </c>
      <c r="K49" s="74">
        <f t="shared" si="4"/>
        <v>0</v>
      </c>
      <c r="L49" s="74">
        <f t="shared" si="4"/>
        <v>0</v>
      </c>
      <c r="M49" s="74">
        <f t="shared" si="4"/>
        <v>0</v>
      </c>
      <c r="N49" s="74">
        <f t="shared" si="4"/>
        <v>-12.22</v>
      </c>
      <c r="O49" s="96">
        <f t="shared" ref="O49:O58" si="5">IF(D49&lt;&gt;0,N49/D49,0)</f>
        <v>-1</v>
      </c>
      <c r="P49" s="74">
        <f t="shared" si="4"/>
        <v>0</v>
      </c>
      <c r="Q49" s="96">
        <f>IF(E49&lt;&gt;0,P49/E49,0)</f>
        <v>0</v>
      </c>
      <c r="R49" s="74">
        <f t="shared" si="4"/>
        <v>0</v>
      </c>
      <c r="S49" s="96">
        <f>IF(F49&lt;&gt;0,R49/F49,0)</f>
        <v>0</v>
      </c>
      <c r="T49" s="74">
        <f t="shared" si="4"/>
        <v>-12.22</v>
      </c>
      <c r="U49" s="96">
        <f>IF(G49&lt;&gt;0,T49/G49,0)</f>
        <v>-1</v>
      </c>
      <c r="V49" s="74">
        <f t="shared" si="4"/>
        <v>0</v>
      </c>
      <c r="W49" s="96">
        <f>IF(H49&lt;&gt;0,V49/H49,0)</f>
        <v>0</v>
      </c>
      <c r="X49" s="95"/>
    </row>
    <row r="50" spans="1:24" s="9" customFormat="1" ht="63" x14ac:dyDescent="0.2">
      <c r="A50" s="72" t="s">
        <v>442</v>
      </c>
      <c r="B50" s="260" t="s">
        <v>860</v>
      </c>
      <c r="C50" s="26"/>
      <c r="D50" s="84">
        <f>D51</f>
        <v>1.202</v>
      </c>
      <c r="E50" s="74">
        <f t="shared" ref="E50:V50" si="6">E51</f>
        <v>0</v>
      </c>
      <c r="F50" s="74">
        <f t="shared" si="6"/>
        <v>0</v>
      </c>
      <c r="G50" s="84">
        <f t="shared" si="6"/>
        <v>1.202</v>
      </c>
      <c r="H50" s="74">
        <f t="shared" si="6"/>
        <v>0</v>
      </c>
      <c r="I50" s="74">
        <f t="shared" si="6"/>
        <v>0</v>
      </c>
      <c r="J50" s="74">
        <f t="shared" si="6"/>
        <v>0</v>
      </c>
      <c r="K50" s="74">
        <f t="shared" si="6"/>
        <v>0</v>
      </c>
      <c r="L50" s="74">
        <f t="shared" si="6"/>
        <v>0</v>
      </c>
      <c r="M50" s="74">
        <f t="shared" si="6"/>
        <v>0</v>
      </c>
      <c r="N50" s="84">
        <f t="shared" si="6"/>
        <v>-1.202</v>
      </c>
      <c r="O50" s="96">
        <f t="shared" si="5"/>
        <v>-1</v>
      </c>
      <c r="P50" s="74">
        <f t="shared" si="6"/>
        <v>0</v>
      </c>
      <c r="Q50" s="96">
        <f>IF(E50&lt;&gt;0,P50/E50,0)</f>
        <v>0</v>
      </c>
      <c r="R50" s="74">
        <f t="shared" si="6"/>
        <v>0</v>
      </c>
      <c r="S50" s="96">
        <f>IF(F50&lt;&gt;0,R50/F50,0)</f>
        <v>0</v>
      </c>
      <c r="T50" s="74">
        <f t="shared" si="6"/>
        <v>-1.202</v>
      </c>
      <c r="U50" s="96">
        <f>IF(G50&lt;&gt;0,T50/G50,0)</f>
        <v>-1</v>
      </c>
      <c r="V50" s="74">
        <f t="shared" si="6"/>
        <v>0</v>
      </c>
      <c r="W50" s="96">
        <f>IF(H50&lt;&gt;0,V50/H50,0)</f>
        <v>0</v>
      </c>
      <c r="X50" s="95"/>
    </row>
    <row r="51" spans="1:24" s="9" customFormat="1" ht="31.5" x14ac:dyDescent="0.2">
      <c r="A51" s="72" t="s">
        <v>440</v>
      </c>
      <c r="B51" s="260" t="s">
        <v>861</v>
      </c>
      <c r="C51" s="26"/>
      <c r="D51" s="74">
        <f>SUM(D52:D58)</f>
        <v>1.202</v>
      </c>
      <c r="E51" s="74">
        <f t="shared" ref="E51:V51" si="7">SUM(E52:E58)</f>
        <v>0</v>
      </c>
      <c r="F51" s="74">
        <f t="shared" si="7"/>
        <v>0</v>
      </c>
      <c r="G51" s="74">
        <f t="shared" si="7"/>
        <v>1.202</v>
      </c>
      <c r="H51" s="74">
        <f t="shared" si="7"/>
        <v>0</v>
      </c>
      <c r="I51" s="74">
        <f t="shared" si="7"/>
        <v>0</v>
      </c>
      <c r="J51" s="74">
        <f t="shared" si="7"/>
        <v>0</v>
      </c>
      <c r="K51" s="74">
        <f t="shared" si="7"/>
        <v>0</v>
      </c>
      <c r="L51" s="74">
        <f t="shared" si="7"/>
        <v>0</v>
      </c>
      <c r="M51" s="74">
        <f t="shared" si="7"/>
        <v>0</v>
      </c>
      <c r="N51" s="74">
        <f t="shared" si="7"/>
        <v>-1.202</v>
      </c>
      <c r="O51" s="96">
        <f t="shared" si="5"/>
        <v>-1</v>
      </c>
      <c r="P51" s="74">
        <f t="shared" si="7"/>
        <v>0</v>
      </c>
      <c r="Q51" s="96">
        <f>IF(E51&lt;&gt;0,P51/E51,0)</f>
        <v>0</v>
      </c>
      <c r="R51" s="74">
        <f t="shared" si="7"/>
        <v>0</v>
      </c>
      <c r="S51" s="96">
        <f>IF(F51&lt;&gt;0,R51/F51,0)</f>
        <v>0</v>
      </c>
      <c r="T51" s="74">
        <f t="shared" si="7"/>
        <v>-1.202</v>
      </c>
      <c r="U51" s="96">
        <f>IF(G51&lt;&gt;0,T51/G51,0)</f>
        <v>-1</v>
      </c>
      <c r="V51" s="74">
        <f t="shared" si="7"/>
        <v>0</v>
      </c>
      <c r="W51" s="96">
        <f>IF(H51&lt;&gt;0,V51/H51,0)</f>
        <v>0</v>
      </c>
      <c r="X51" s="95"/>
    </row>
    <row r="52" spans="1:24" s="9" customFormat="1" ht="33.75" x14ac:dyDescent="0.2">
      <c r="A52" s="285" t="s">
        <v>440</v>
      </c>
      <c r="B52" s="261" t="str">
        <f>'10'!B50</f>
        <v>Замена КТП - 1 (без трансформатора) по адресу:  ул. Свободы</v>
      </c>
      <c r="C52" s="323" t="str">
        <f>'10'!C50</f>
        <v>O_GES_01</v>
      </c>
      <c r="D52" s="133">
        <f t="shared" ref="D52:D58" si="8">SUM(E52:H52)</f>
        <v>0.24</v>
      </c>
      <c r="E52" s="84"/>
      <c r="F52" s="84"/>
      <c r="G52" s="123">
        <v>0.24</v>
      </c>
      <c r="H52" s="84"/>
      <c r="I52" s="253">
        <f t="shared" ref="I52:I58" si="9">SUM(J52:M52)</f>
        <v>0</v>
      </c>
      <c r="J52" s="84"/>
      <c r="K52" s="84"/>
      <c r="L52" s="123"/>
      <c r="M52" s="84"/>
      <c r="N52" s="133">
        <f t="shared" ref="N52:N58" si="10">I52-D52</f>
        <v>-0.24</v>
      </c>
      <c r="O52" s="94">
        <f t="shared" si="5"/>
        <v>-1</v>
      </c>
      <c r="P52" s="253"/>
      <c r="Q52" s="94">
        <f t="shared" ref="Q52:Q58" si="11">IF(E52&lt;&gt;0,P52/E52,0)</f>
        <v>0</v>
      </c>
      <c r="R52" s="253"/>
      <c r="S52" s="94">
        <f t="shared" ref="S52:S58" si="12">IF(F52&lt;&gt;0,R52/F52,0)</f>
        <v>0</v>
      </c>
      <c r="T52" s="133">
        <f t="shared" ref="T52:T58" si="13">I52-D52</f>
        <v>-0.24</v>
      </c>
      <c r="U52" s="94">
        <f t="shared" ref="U52:U58" si="14">IF(G52&lt;&gt;0,T52/G52,0)</f>
        <v>-1</v>
      </c>
      <c r="V52" s="253"/>
      <c r="W52" s="94">
        <f t="shared" ref="W52:W58" si="15">IF(H52&lt;&gt;0,V52/H52,0)</f>
        <v>0</v>
      </c>
      <c r="X52" s="95" t="str">
        <f>'10'!T50</f>
        <v>Из-за несвоевременного финансирования</v>
      </c>
    </row>
    <row r="53" spans="1:24" s="9" customFormat="1" ht="33.75" x14ac:dyDescent="0.2">
      <c r="A53" s="285" t="s">
        <v>440</v>
      </c>
      <c r="B53" s="261" t="str">
        <f>'10'!B51</f>
        <v>Замена КТП - 2 (без трансформатора) по адресу:  ул. Свободы</v>
      </c>
      <c r="C53" s="323" t="str">
        <f>'10'!C51</f>
        <v>O_GES_02</v>
      </c>
      <c r="D53" s="133">
        <f t="shared" si="8"/>
        <v>0.24099999999999999</v>
      </c>
      <c r="E53" s="84"/>
      <c r="F53" s="84"/>
      <c r="G53" s="123">
        <v>0.24099999999999999</v>
      </c>
      <c r="H53" s="84"/>
      <c r="I53" s="253">
        <f t="shared" si="9"/>
        <v>0</v>
      </c>
      <c r="J53" s="84"/>
      <c r="K53" s="84"/>
      <c r="L53" s="123"/>
      <c r="M53" s="84"/>
      <c r="N53" s="133">
        <f t="shared" si="10"/>
        <v>-0.24099999999999999</v>
      </c>
      <c r="O53" s="94">
        <f t="shared" si="5"/>
        <v>-1</v>
      </c>
      <c r="P53" s="253"/>
      <c r="Q53" s="94">
        <f t="shared" si="11"/>
        <v>0</v>
      </c>
      <c r="R53" s="253"/>
      <c r="S53" s="94">
        <f t="shared" si="12"/>
        <v>0</v>
      </c>
      <c r="T53" s="133">
        <f t="shared" si="13"/>
        <v>-0.24099999999999999</v>
      </c>
      <c r="U53" s="94">
        <f t="shared" si="14"/>
        <v>-1</v>
      </c>
      <c r="V53" s="253"/>
      <c r="W53" s="94">
        <f t="shared" si="15"/>
        <v>0</v>
      </c>
      <c r="X53" s="95" t="str">
        <f>'10'!T51</f>
        <v>Из-за несвоевременного финансирования</v>
      </c>
    </row>
    <row r="54" spans="1:24" s="9" customFormat="1" ht="33.75" x14ac:dyDescent="0.2">
      <c r="A54" s="285" t="s">
        <v>440</v>
      </c>
      <c r="B54" s="261" t="str">
        <f>'10'!B52</f>
        <v>Замена КТП - 3 (без трансформатора) по адресу:  ул. Свободы</v>
      </c>
      <c r="C54" s="323" t="str">
        <f>'10'!C52</f>
        <v>O_GES_03</v>
      </c>
      <c r="D54" s="133">
        <f t="shared" si="8"/>
        <v>0.24</v>
      </c>
      <c r="E54" s="84"/>
      <c r="F54" s="84"/>
      <c r="G54" s="123">
        <v>0.24</v>
      </c>
      <c r="H54" s="84"/>
      <c r="I54" s="253">
        <f t="shared" si="9"/>
        <v>0</v>
      </c>
      <c r="J54" s="84"/>
      <c r="K54" s="84"/>
      <c r="L54" s="123"/>
      <c r="M54" s="84"/>
      <c r="N54" s="133">
        <f t="shared" si="10"/>
        <v>-0.24</v>
      </c>
      <c r="O54" s="94">
        <f t="shared" si="5"/>
        <v>-1</v>
      </c>
      <c r="P54" s="253"/>
      <c r="Q54" s="94">
        <f t="shared" si="11"/>
        <v>0</v>
      </c>
      <c r="R54" s="253"/>
      <c r="S54" s="94">
        <f t="shared" si="12"/>
        <v>0</v>
      </c>
      <c r="T54" s="133">
        <f t="shared" si="13"/>
        <v>-0.24</v>
      </c>
      <c r="U54" s="94">
        <f t="shared" si="14"/>
        <v>-1</v>
      </c>
      <c r="V54" s="253"/>
      <c r="W54" s="94">
        <f t="shared" si="15"/>
        <v>0</v>
      </c>
      <c r="X54" s="95" t="str">
        <f>'10'!T52</f>
        <v xml:space="preserve"> </v>
      </c>
    </row>
    <row r="55" spans="1:24" s="9" customFormat="1" ht="33.75" x14ac:dyDescent="0.2">
      <c r="A55" s="285" t="s">
        <v>440</v>
      </c>
      <c r="B55" s="261" t="str">
        <f>'10'!B53</f>
        <v>Замена КТП - 5 (без трансформатора) по адресу:  ул. Свободы</v>
      </c>
      <c r="C55" s="323" t="str">
        <f>'10'!C53</f>
        <v>O_GES_04</v>
      </c>
      <c r="D55" s="133">
        <f t="shared" si="8"/>
        <v>0.24099999999999999</v>
      </c>
      <c r="E55" s="84"/>
      <c r="F55" s="84"/>
      <c r="G55" s="123">
        <v>0.24099999999999999</v>
      </c>
      <c r="H55" s="84"/>
      <c r="I55" s="253">
        <f t="shared" si="9"/>
        <v>0</v>
      </c>
      <c r="J55" s="84"/>
      <c r="K55" s="84"/>
      <c r="L55" s="123"/>
      <c r="M55" s="84"/>
      <c r="N55" s="133">
        <f t="shared" si="10"/>
        <v>-0.24099999999999999</v>
      </c>
      <c r="O55" s="94">
        <f t="shared" si="5"/>
        <v>-1</v>
      </c>
      <c r="P55" s="253"/>
      <c r="Q55" s="94">
        <f t="shared" si="11"/>
        <v>0</v>
      </c>
      <c r="R55" s="253"/>
      <c r="S55" s="94">
        <f t="shared" si="12"/>
        <v>0</v>
      </c>
      <c r="T55" s="133">
        <f t="shared" si="13"/>
        <v>-0.24099999999999999</v>
      </c>
      <c r="U55" s="94">
        <f t="shared" si="14"/>
        <v>-1</v>
      </c>
      <c r="V55" s="253"/>
      <c r="W55" s="94">
        <f t="shared" si="15"/>
        <v>0</v>
      </c>
      <c r="X55" s="95" t="str">
        <f>'10'!T53</f>
        <v xml:space="preserve"> </v>
      </c>
    </row>
    <row r="56" spans="1:24" s="9" customFormat="1" ht="33.75" x14ac:dyDescent="0.2">
      <c r="A56" s="285" t="s">
        <v>440</v>
      </c>
      <c r="B56" s="261" t="str">
        <f>'10'!B54</f>
        <v>Замена КТП - 6 (без трансформатора) по адресу:  ул. Свободы</v>
      </c>
      <c r="C56" s="323" t="str">
        <f>'10'!C54</f>
        <v>O_GES_05</v>
      </c>
      <c r="D56" s="133">
        <f t="shared" si="8"/>
        <v>0.24</v>
      </c>
      <c r="E56" s="84"/>
      <c r="F56" s="84"/>
      <c r="G56" s="123">
        <v>0.24</v>
      </c>
      <c r="H56" s="84"/>
      <c r="I56" s="253">
        <f t="shared" si="9"/>
        <v>0</v>
      </c>
      <c r="J56" s="84"/>
      <c r="K56" s="84"/>
      <c r="L56" s="123"/>
      <c r="M56" s="84"/>
      <c r="N56" s="133">
        <f t="shared" si="10"/>
        <v>-0.24</v>
      </c>
      <c r="O56" s="94">
        <f t="shared" si="5"/>
        <v>-1</v>
      </c>
      <c r="P56" s="253"/>
      <c r="Q56" s="94">
        <f t="shared" si="11"/>
        <v>0</v>
      </c>
      <c r="R56" s="253"/>
      <c r="S56" s="94">
        <f t="shared" si="12"/>
        <v>0</v>
      </c>
      <c r="T56" s="133">
        <f t="shared" si="13"/>
        <v>-0.24</v>
      </c>
      <c r="U56" s="94">
        <f t="shared" si="14"/>
        <v>-1</v>
      </c>
      <c r="V56" s="253"/>
      <c r="W56" s="94">
        <f t="shared" si="15"/>
        <v>0</v>
      </c>
      <c r="X56" s="95" t="str">
        <f>'10'!T54</f>
        <v xml:space="preserve"> </v>
      </c>
    </row>
    <row r="57" spans="1:24" s="9" customFormat="1" ht="11.25" hidden="1" x14ac:dyDescent="0.2">
      <c r="A57" s="285" t="s">
        <v>440</v>
      </c>
      <c r="B57" s="261"/>
      <c r="C57" s="323"/>
      <c r="D57" s="253">
        <f t="shared" si="8"/>
        <v>0</v>
      </c>
      <c r="E57" s="84"/>
      <c r="F57" s="84"/>
      <c r="G57" s="123"/>
      <c r="H57" s="84"/>
      <c r="I57" s="253">
        <f t="shared" si="9"/>
        <v>0</v>
      </c>
      <c r="J57" s="84"/>
      <c r="K57" s="84"/>
      <c r="L57" s="123"/>
      <c r="M57" s="84"/>
      <c r="N57" s="253">
        <f t="shared" si="10"/>
        <v>0</v>
      </c>
      <c r="O57" s="94">
        <f t="shared" si="5"/>
        <v>0</v>
      </c>
      <c r="P57" s="253"/>
      <c r="Q57" s="94">
        <f t="shared" si="11"/>
        <v>0</v>
      </c>
      <c r="R57" s="253"/>
      <c r="S57" s="94">
        <f t="shared" si="12"/>
        <v>0</v>
      </c>
      <c r="T57" s="253">
        <f t="shared" si="13"/>
        <v>0</v>
      </c>
      <c r="U57" s="94">
        <f t="shared" si="14"/>
        <v>0</v>
      </c>
      <c r="V57" s="253"/>
      <c r="W57" s="94">
        <f t="shared" si="15"/>
        <v>0</v>
      </c>
      <c r="X57" s="95" t="str">
        <f>'10'!T55</f>
        <v xml:space="preserve"> </v>
      </c>
    </row>
    <row r="58" spans="1:24" s="9" customFormat="1" ht="11.25" hidden="1" x14ac:dyDescent="0.2">
      <c r="A58" s="285" t="s">
        <v>440</v>
      </c>
      <c r="B58" s="261"/>
      <c r="C58" s="323"/>
      <c r="D58" s="253">
        <f t="shared" si="8"/>
        <v>0</v>
      </c>
      <c r="E58" s="84"/>
      <c r="F58" s="84"/>
      <c r="G58" s="123"/>
      <c r="H58" s="84"/>
      <c r="I58" s="253">
        <f t="shared" si="9"/>
        <v>0</v>
      </c>
      <c r="J58" s="84"/>
      <c r="K58" s="84"/>
      <c r="L58" s="84"/>
      <c r="M58" s="84"/>
      <c r="N58" s="253">
        <f t="shared" si="10"/>
        <v>0</v>
      </c>
      <c r="O58" s="94">
        <f t="shared" si="5"/>
        <v>0</v>
      </c>
      <c r="P58" s="253"/>
      <c r="Q58" s="94">
        <f t="shared" si="11"/>
        <v>0</v>
      </c>
      <c r="R58" s="253"/>
      <c r="S58" s="94">
        <f t="shared" si="12"/>
        <v>0</v>
      </c>
      <c r="T58" s="253">
        <f t="shared" si="13"/>
        <v>0</v>
      </c>
      <c r="U58" s="94">
        <f t="shared" si="14"/>
        <v>0</v>
      </c>
      <c r="V58" s="253"/>
      <c r="W58" s="94">
        <f t="shared" si="15"/>
        <v>0</v>
      </c>
      <c r="X58" s="95" t="str">
        <f>'10'!T56</f>
        <v xml:space="preserve"> </v>
      </c>
    </row>
    <row r="59" spans="1:24" s="9" customFormat="1" ht="63" x14ac:dyDescent="0.2">
      <c r="A59" s="72" t="s">
        <v>436</v>
      </c>
      <c r="B59" s="260" t="s">
        <v>862</v>
      </c>
      <c r="C59" s="26"/>
      <c r="D59" s="84" t="s">
        <v>868</v>
      </c>
      <c r="E59" s="84" t="s">
        <v>868</v>
      </c>
      <c r="F59" s="84" t="s">
        <v>868</v>
      </c>
      <c r="G59" s="84" t="s">
        <v>868</v>
      </c>
      <c r="H59" s="84" t="s">
        <v>868</v>
      </c>
      <c r="I59" s="84" t="s">
        <v>868</v>
      </c>
      <c r="J59" s="84" t="s">
        <v>868</v>
      </c>
      <c r="K59" s="84" t="s">
        <v>868</v>
      </c>
      <c r="L59" s="84" t="s">
        <v>868</v>
      </c>
      <c r="M59" s="84" t="s">
        <v>868</v>
      </c>
      <c r="N59" s="84" t="s">
        <v>868</v>
      </c>
      <c r="O59" s="84" t="s">
        <v>868</v>
      </c>
      <c r="P59" s="84" t="s">
        <v>868</v>
      </c>
      <c r="Q59" s="84" t="s">
        <v>868</v>
      </c>
      <c r="R59" s="84" t="s">
        <v>868</v>
      </c>
      <c r="S59" s="84" t="s">
        <v>868</v>
      </c>
      <c r="T59" s="84" t="s">
        <v>868</v>
      </c>
      <c r="U59" s="84" t="s">
        <v>868</v>
      </c>
      <c r="V59" s="84" t="s">
        <v>868</v>
      </c>
      <c r="W59" s="84" t="s">
        <v>868</v>
      </c>
      <c r="X59" s="95"/>
    </row>
    <row r="60" spans="1:24" s="9" customFormat="1" ht="42" x14ac:dyDescent="0.2">
      <c r="A60" s="72" t="s">
        <v>428</v>
      </c>
      <c r="B60" s="260" t="s">
        <v>863</v>
      </c>
      <c r="C60" s="26"/>
      <c r="D60" s="74">
        <f>SUM(D61)</f>
        <v>11.018000000000001</v>
      </c>
      <c r="E60" s="74">
        <f t="shared" ref="E60:V60" si="16">SUM(E61)</f>
        <v>0</v>
      </c>
      <c r="F60" s="74">
        <f t="shared" si="16"/>
        <v>0</v>
      </c>
      <c r="G60" s="74">
        <f t="shared" si="16"/>
        <v>11.018000000000001</v>
      </c>
      <c r="H60" s="74">
        <f t="shared" si="16"/>
        <v>0</v>
      </c>
      <c r="I60" s="74">
        <f t="shared" si="16"/>
        <v>0</v>
      </c>
      <c r="J60" s="74">
        <f t="shared" si="16"/>
        <v>0</v>
      </c>
      <c r="K60" s="74">
        <f t="shared" si="16"/>
        <v>0</v>
      </c>
      <c r="L60" s="74">
        <f t="shared" si="16"/>
        <v>0</v>
      </c>
      <c r="M60" s="74">
        <f t="shared" si="16"/>
        <v>0</v>
      </c>
      <c r="N60" s="74">
        <f t="shared" si="16"/>
        <v>-11.018000000000001</v>
      </c>
      <c r="O60" s="97">
        <f t="shared" ref="O60:O62" si="17">IF(D60&lt;&gt;0,N60/D60,0)</f>
        <v>-1</v>
      </c>
      <c r="P60" s="74">
        <f t="shared" si="16"/>
        <v>0</v>
      </c>
      <c r="Q60" s="97">
        <f>IF(E60&lt;&gt;0,P60/E60,0)</f>
        <v>0</v>
      </c>
      <c r="R60" s="74">
        <f t="shared" si="16"/>
        <v>0</v>
      </c>
      <c r="S60" s="74">
        <f t="shared" si="16"/>
        <v>0</v>
      </c>
      <c r="T60" s="74">
        <f t="shared" si="16"/>
        <v>-11.018000000000001</v>
      </c>
      <c r="U60" s="97">
        <f>IF(G60&lt;&gt;0,T60/G60,0)</f>
        <v>-1</v>
      </c>
      <c r="V60" s="74">
        <f t="shared" si="16"/>
        <v>0</v>
      </c>
      <c r="W60" s="97">
        <f>IF(H60&lt;&gt;0,V60/H60,0)</f>
        <v>0</v>
      </c>
      <c r="X60" s="95"/>
    </row>
    <row r="61" spans="1:24" ht="31.5" x14ac:dyDescent="0.25">
      <c r="A61" s="72" t="s">
        <v>817</v>
      </c>
      <c r="B61" s="260" t="s">
        <v>818</v>
      </c>
      <c r="C61" s="73"/>
      <c r="D61" s="74">
        <f t="shared" ref="D61:N61" si="18">SUM(D62:D77)</f>
        <v>11.018000000000001</v>
      </c>
      <c r="E61" s="74">
        <f t="shared" si="18"/>
        <v>0</v>
      </c>
      <c r="F61" s="74">
        <f t="shared" si="18"/>
        <v>0</v>
      </c>
      <c r="G61" s="74">
        <f t="shared" si="18"/>
        <v>11.018000000000001</v>
      </c>
      <c r="H61" s="74">
        <f t="shared" si="18"/>
        <v>0</v>
      </c>
      <c r="I61" s="74">
        <f t="shared" si="18"/>
        <v>0</v>
      </c>
      <c r="J61" s="74">
        <f t="shared" si="18"/>
        <v>0</v>
      </c>
      <c r="K61" s="74">
        <f t="shared" si="18"/>
        <v>0</v>
      </c>
      <c r="L61" s="74">
        <f t="shared" si="18"/>
        <v>0</v>
      </c>
      <c r="M61" s="74">
        <f t="shared" si="18"/>
        <v>0</v>
      </c>
      <c r="N61" s="74">
        <f t="shared" si="18"/>
        <v>-11.018000000000001</v>
      </c>
      <c r="O61" s="96">
        <f t="shared" si="17"/>
        <v>-1</v>
      </c>
      <c r="P61" s="74">
        <f>SUM(P62:P77)</f>
        <v>0</v>
      </c>
      <c r="Q61" s="96">
        <f>IF(E61&lt;&gt;0,P61/E61,0)</f>
        <v>0</v>
      </c>
      <c r="R61" s="74">
        <f>SUM(R62:R77)</f>
        <v>0</v>
      </c>
      <c r="S61" s="96">
        <f>IF(F61&lt;&gt;0,R61/F61,0)</f>
        <v>0</v>
      </c>
      <c r="T61" s="74">
        <f>SUM(T62:T77)</f>
        <v>-11.018000000000001</v>
      </c>
      <c r="U61" s="96">
        <f>IF(G61&lt;&gt;0,T61/G61,0)</f>
        <v>-1</v>
      </c>
      <c r="V61" s="74">
        <f>SUM(V62:V77)</f>
        <v>0</v>
      </c>
      <c r="W61" s="96">
        <f>IF(H61&lt;&gt;0,V61/H61,0)</f>
        <v>0</v>
      </c>
      <c r="X61" s="95"/>
    </row>
    <row r="62" spans="1:24" ht="45" x14ac:dyDescent="0.25">
      <c r="A62" s="285" t="s">
        <v>817</v>
      </c>
      <c r="B62" s="95" t="str">
        <f>'10'!B71</f>
        <v>Реконструкция ВЛ-10,0 кВ Ф-23  от ТП-40  до ТП-81 по адресу: Западная часть города  L= 4,5 км (3 провода)</v>
      </c>
      <c r="C62" s="72" t="str">
        <f>'10'!C71</f>
        <v>O_GES_06</v>
      </c>
      <c r="D62" s="26">
        <f>SUM(E62:H62)</f>
        <v>11.018000000000001</v>
      </c>
      <c r="E62" s="26"/>
      <c r="F62" s="26"/>
      <c r="G62" s="26">
        <v>11.018000000000001</v>
      </c>
      <c r="H62" s="26"/>
      <c r="I62" s="26">
        <f>SUM(J62:M62)</f>
        <v>0</v>
      </c>
      <c r="J62" s="26"/>
      <c r="K62" s="26"/>
      <c r="L62" s="26"/>
      <c r="M62" s="26"/>
      <c r="N62" s="26">
        <f>I62-D62</f>
        <v>-11.018000000000001</v>
      </c>
      <c r="O62" s="94">
        <f t="shared" si="17"/>
        <v>-1</v>
      </c>
      <c r="P62" s="26"/>
      <c r="Q62" s="94">
        <f t="shared" ref="Q62:Q81" si="19">IF(E62&lt;&gt;0,P62/E62,0)</f>
        <v>0</v>
      </c>
      <c r="R62" s="26"/>
      <c r="S62" s="94">
        <f t="shared" ref="S62:S81" si="20">IF(F62&lt;&gt;0,R62/F62,0)</f>
        <v>0</v>
      </c>
      <c r="T62" s="26">
        <f t="shared" ref="T62:T81" si="21">I62-D62</f>
        <v>-11.018000000000001</v>
      </c>
      <c r="U62" s="94">
        <f t="shared" ref="U62:U81" si="22">IF(G62&lt;&gt;0,T62/G62,0)</f>
        <v>-1</v>
      </c>
      <c r="V62" s="26"/>
      <c r="W62" s="94">
        <f t="shared" ref="W62:W81" si="23">IF(H62&lt;&gt;0,V62/H62,0)</f>
        <v>0</v>
      </c>
      <c r="X62" s="95" t="str">
        <f>'10'!T71</f>
        <v>Из-за несвоевременного финансирования</v>
      </c>
    </row>
    <row r="63" spans="1:24" hidden="1" x14ac:dyDescent="0.25">
      <c r="A63" s="285" t="s">
        <v>817</v>
      </c>
      <c r="B63" s="95">
        <f>'10'!B72</f>
        <v>0</v>
      </c>
      <c r="C63" s="72">
        <f>'10'!C72</f>
        <v>0</v>
      </c>
      <c r="D63" s="315">
        <f t="shared" ref="D63:D77" si="24">SUM(E63:H63)</f>
        <v>0</v>
      </c>
      <c r="E63" s="315"/>
      <c r="F63" s="315"/>
      <c r="G63" s="315"/>
      <c r="H63" s="315"/>
      <c r="I63" s="315">
        <f t="shared" ref="I63:I77" si="25">SUM(J63:M63)</f>
        <v>0</v>
      </c>
      <c r="J63" s="315"/>
      <c r="K63" s="315"/>
      <c r="L63" s="315"/>
      <c r="M63" s="315"/>
      <c r="N63" s="315">
        <f t="shared" ref="N63:N77" si="26">I63-D63</f>
        <v>0</v>
      </c>
      <c r="O63" s="94">
        <f t="shared" ref="O63:O77" si="27">IF(D63&lt;&gt;0,N63/D63,0)</f>
        <v>0</v>
      </c>
      <c r="P63" s="315"/>
      <c r="Q63" s="94">
        <f t="shared" si="19"/>
        <v>0</v>
      </c>
      <c r="R63" s="315"/>
      <c r="S63" s="94">
        <f t="shared" si="20"/>
        <v>0</v>
      </c>
      <c r="T63" s="315">
        <f t="shared" ref="T63:T77" si="28">I63-D63</f>
        <v>0</v>
      </c>
      <c r="U63" s="94">
        <f t="shared" ref="U63:U77" si="29">IF(G63&lt;&gt;0,T63/G63,0)</f>
        <v>0</v>
      </c>
      <c r="V63" s="315"/>
      <c r="W63" s="94">
        <f t="shared" si="23"/>
        <v>0</v>
      </c>
      <c r="X63" s="95" t="str">
        <f>'10'!T72</f>
        <v xml:space="preserve"> </v>
      </c>
    </row>
    <row r="64" spans="1:24" hidden="1" x14ac:dyDescent="0.25">
      <c r="A64" s="285" t="s">
        <v>817</v>
      </c>
      <c r="B64" s="95">
        <f>'10'!B73</f>
        <v>0</v>
      </c>
      <c r="C64" s="72">
        <f>'10'!C73</f>
        <v>0</v>
      </c>
      <c r="D64" s="315">
        <f t="shared" si="24"/>
        <v>0</v>
      </c>
      <c r="E64" s="315"/>
      <c r="F64" s="315"/>
      <c r="G64" s="315"/>
      <c r="H64" s="315"/>
      <c r="I64" s="315">
        <f t="shared" si="25"/>
        <v>0</v>
      </c>
      <c r="J64" s="315"/>
      <c r="K64" s="315"/>
      <c r="L64" s="315"/>
      <c r="M64" s="315"/>
      <c r="N64" s="315">
        <f t="shared" si="26"/>
        <v>0</v>
      </c>
      <c r="O64" s="94">
        <f t="shared" si="27"/>
        <v>0</v>
      </c>
      <c r="P64" s="315"/>
      <c r="Q64" s="94">
        <f t="shared" si="19"/>
        <v>0</v>
      </c>
      <c r="R64" s="315"/>
      <c r="S64" s="94">
        <f t="shared" si="20"/>
        <v>0</v>
      </c>
      <c r="T64" s="315">
        <f t="shared" si="28"/>
        <v>0</v>
      </c>
      <c r="U64" s="94">
        <f t="shared" si="29"/>
        <v>0</v>
      </c>
      <c r="V64" s="315"/>
      <c r="W64" s="94">
        <f t="shared" si="23"/>
        <v>0</v>
      </c>
      <c r="X64" s="95" t="str">
        <f>'10'!T73</f>
        <v xml:space="preserve"> </v>
      </c>
    </row>
    <row r="65" spans="1:24" hidden="1" x14ac:dyDescent="0.25">
      <c r="A65" s="285" t="s">
        <v>817</v>
      </c>
      <c r="B65" s="95">
        <f>'10'!B74</f>
        <v>0</v>
      </c>
      <c r="C65" s="72">
        <f>'10'!C74</f>
        <v>0</v>
      </c>
      <c r="D65" s="315">
        <f t="shared" si="24"/>
        <v>0</v>
      </c>
      <c r="E65" s="315"/>
      <c r="F65" s="315"/>
      <c r="G65" s="315"/>
      <c r="H65" s="315"/>
      <c r="I65" s="315">
        <f t="shared" si="25"/>
        <v>0</v>
      </c>
      <c r="J65" s="315"/>
      <c r="K65" s="315"/>
      <c r="L65" s="315"/>
      <c r="M65" s="315"/>
      <c r="N65" s="315">
        <f t="shared" si="26"/>
        <v>0</v>
      </c>
      <c r="O65" s="94">
        <f t="shared" si="27"/>
        <v>0</v>
      </c>
      <c r="P65" s="315"/>
      <c r="Q65" s="94">
        <f t="shared" si="19"/>
        <v>0</v>
      </c>
      <c r="R65" s="315"/>
      <c r="S65" s="94">
        <f t="shared" si="20"/>
        <v>0</v>
      </c>
      <c r="T65" s="315">
        <f t="shared" si="28"/>
        <v>0</v>
      </c>
      <c r="U65" s="94">
        <f t="shared" si="29"/>
        <v>0</v>
      </c>
      <c r="V65" s="315"/>
      <c r="W65" s="94">
        <f t="shared" si="23"/>
        <v>0</v>
      </c>
      <c r="X65" s="95" t="str">
        <f>'10'!T74</f>
        <v xml:space="preserve"> </v>
      </c>
    </row>
    <row r="66" spans="1:24" hidden="1" x14ac:dyDescent="0.25">
      <c r="A66" s="285" t="s">
        <v>817</v>
      </c>
      <c r="B66" s="95">
        <f>'10'!B75</f>
        <v>0</v>
      </c>
      <c r="C66" s="72">
        <f>'10'!C75</f>
        <v>0</v>
      </c>
      <c r="D66" s="315">
        <f t="shared" si="24"/>
        <v>0</v>
      </c>
      <c r="E66" s="315"/>
      <c r="F66" s="315"/>
      <c r="G66" s="315"/>
      <c r="H66" s="315"/>
      <c r="I66" s="315">
        <f t="shared" si="25"/>
        <v>0</v>
      </c>
      <c r="J66" s="315"/>
      <c r="K66" s="315"/>
      <c r="L66" s="315"/>
      <c r="M66" s="315"/>
      <c r="N66" s="315">
        <f t="shared" si="26"/>
        <v>0</v>
      </c>
      <c r="O66" s="94">
        <f t="shared" si="27"/>
        <v>0</v>
      </c>
      <c r="P66" s="315"/>
      <c r="Q66" s="94">
        <f t="shared" si="19"/>
        <v>0</v>
      </c>
      <c r="R66" s="315"/>
      <c r="S66" s="94">
        <f t="shared" si="20"/>
        <v>0</v>
      </c>
      <c r="T66" s="315">
        <f t="shared" si="28"/>
        <v>0</v>
      </c>
      <c r="U66" s="94">
        <f t="shared" si="29"/>
        <v>0</v>
      </c>
      <c r="V66" s="315"/>
      <c r="W66" s="94">
        <f t="shared" si="23"/>
        <v>0</v>
      </c>
      <c r="X66" s="95" t="str">
        <f>'10'!T75</f>
        <v xml:space="preserve"> </v>
      </c>
    </row>
    <row r="67" spans="1:24" hidden="1" x14ac:dyDescent="0.25">
      <c r="A67" s="285" t="s">
        <v>817</v>
      </c>
      <c r="B67" s="95">
        <f>'10'!B76</f>
        <v>0</v>
      </c>
      <c r="C67" s="72">
        <f>'10'!C76</f>
        <v>0</v>
      </c>
      <c r="D67" s="315">
        <f t="shared" si="24"/>
        <v>0</v>
      </c>
      <c r="E67" s="315"/>
      <c r="F67" s="315"/>
      <c r="G67" s="315"/>
      <c r="H67" s="315"/>
      <c r="I67" s="315">
        <f t="shared" si="25"/>
        <v>0</v>
      </c>
      <c r="J67" s="315"/>
      <c r="K67" s="315"/>
      <c r="L67" s="315"/>
      <c r="M67" s="315"/>
      <c r="N67" s="315">
        <f t="shared" si="26"/>
        <v>0</v>
      </c>
      <c r="O67" s="94">
        <f t="shared" si="27"/>
        <v>0</v>
      </c>
      <c r="P67" s="315"/>
      <c r="Q67" s="94">
        <f t="shared" si="19"/>
        <v>0</v>
      </c>
      <c r="R67" s="315"/>
      <c r="S67" s="94">
        <f t="shared" si="20"/>
        <v>0</v>
      </c>
      <c r="T67" s="315">
        <f t="shared" si="28"/>
        <v>0</v>
      </c>
      <c r="U67" s="94">
        <f t="shared" si="29"/>
        <v>0</v>
      </c>
      <c r="V67" s="315"/>
      <c r="W67" s="94">
        <f t="shared" si="23"/>
        <v>0</v>
      </c>
      <c r="X67" s="95" t="str">
        <f>'10'!T76</f>
        <v xml:space="preserve"> </v>
      </c>
    </row>
    <row r="68" spans="1:24" hidden="1" x14ac:dyDescent="0.25">
      <c r="A68" s="285" t="s">
        <v>817</v>
      </c>
      <c r="B68" s="95">
        <f>'10'!B77</f>
        <v>0</v>
      </c>
      <c r="C68" s="72">
        <f>'10'!C77</f>
        <v>0</v>
      </c>
      <c r="D68" s="315">
        <f t="shared" si="24"/>
        <v>0</v>
      </c>
      <c r="E68" s="315"/>
      <c r="F68" s="315"/>
      <c r="G68" s="315"/>
      <c r="H68" s="315"/>
      <c r="I68" s="133">
        <f t="shared" si="25"/>
        <v>0</v>
      </c>
      <c r="J68" s="315"/>
      <c r="K68" s="315"/>
      <c r="L68" s="133"/>
      <c r="M68" s="315"/>
      <c r="N68" s="315">
        <f t="shared" si="26"/>
        <v>0</v>
      </c>
      <c r="O68" s="94">
        <f t="shared" si="27"/>
        <v>0</v>
      </c>
      <c r="P68" s="315"/>
      <c r="Q68" s="94">
        <f t="shared" si="19"/>
        <v>0</v>
      </c>
      <c r="R68" s="315"/>
      <c r="S68" s="94">
        <f t="shared" si="20"/>
        <v>0</v>
      </c>
      <c r="T68" s="315">
        <f t="shared" si="28"/>
        <v>0</v>
      </c>
      <c r="U68" s="94">
        <f t="shared" si="29"/>
        <v>0</v>
      </c>
      <c r="V68" s="315"/>
      <c r="W68" s="94">
        <f t="shared" si="23"/>
        <v>0</v>
      </c>
      <c r="X68" s="95" t="str">
        <f>'10'!T77</f>
        <v xml:space="preserve"> </v>
      </c>
    </row>
    <row r="69" spans="1:24" hidden="1" x14ac:dyDescent="0.25">
      <c r="A69" s="285" t="s">
        <v>817</v>
      </c>
      <c r="B69" s="95">
        <f>'10'!B78</f>
        <v>0</v>
      </c>
      <c r="C69" s="72">
        <f>'10'!C78</f>
        <v>0</v>
      </c>
      <c r="D69" s="315">
        <f t="shared" si="24"/>
        <v>0</v>
      </c>
      <c r="E69" s="315"/>
      <c r="F69" s="315"/>
      <c r="G69" s="315"/>
      <c r="H69" s="315"/>
      <c r="I69" s="315">
        <f t="shared" si="25"/>
        <v>0</v>
      </c>
      <c r="J69" s="315"/>
      <c r="K69" s="315"/>
      <c r="L69" s="315"/>
      <c r="M69" s="315"/>
      <c r="N69" s="315">
        <f t="shared" si="26"/>
        <v>0</v>
      </c>
      <c r="O69" s="94">
        <f t="shared" si="27"/>
        <v>0</v>
      </c>
      <c r="P69" s="315"/>
      <c r="Q69" s="94">
        <f t="shared" si="19"/>
        <v>0</v>
      </c>
      <c r="R69" s="315"/>
      <c r="S69" s="94">
        <f t="shared" si="20"/>
        <v>0</v>
      </c>
      <c r="T69" s="315">
        <f t="shared" si="28"/>
        <v>0</v>
      </c>
      <c r="U69" s="94">
        <f t="shared" si="29"/>
        <v>0</v>
      </c>
      <c r="V69" s="315"/>
      <c r="W69" s="94">
        <f t="shared" si="23"/>
        <v>0</v>
      </c>
      <c r="X69" s="95">
        <f>'10'!T78</f>
        <v>0</v>
      </c>
    </row>
    <row r="70" spans="1:24" hidden="1" x14ac:dyDescent="0.25">
      <c r="A70" s="285" t="s">
        <v>817</v>
      </c>
      <c r="B70" s="95">
        <f>'10'!B79</f>
        <v>0</v>
      </c>
      <c r="C70" s="72">
        <f>'10'!C79</f>
        <v>0</v>
      </c>
      <c r="D70" s="315">
        <f t="shared" si="24"/>
        <v>0</v>
      </c>
      <c r="E70" s="315"/>
      <c r="F70" s="315"/>
      <c r="G70" s="315"/>
      <c r="H70" s="315"/>
      <c r="I70" s="315">
        <f t="shared" si="25"/>
        <v>0</v>
      </c>
      <c r="J70" s="315"/>
      <c r="K70" s="315"/>
      <c r="L70" s="315"/>
      <c r="M70" s="315"/>
      <c r="N70" s="315">
        <f t="shared" si="26"/>
        <v>0</v>
      </c>
      <c r="O70" s="94">
        <f t="shared" si="27"/>
        <v>0</v>
      </c>
      <c r="P70" s="315"/>
      <c r="Q70" s="94">
        <f t="shared" si="19"/>
        <v>0</v>
      </c>
      <c r="R70" s="315"/>
      <c r="S70" s="94">
        <f t="shared" si="20"/>
        <v>0</v>
      </c>
      <c r="T70" s="315">
        <f t="shared" si="28"/>
        <v>0</v>
      </c>
      <c r="U70" s="94">
        <f t="shared" si="29"/>
        <v>0</v>
      </c>
      <c r="V70" s="315"/>
      <c r="W70" s="94">
        <f t="shared" si="23"/>
        <v>0</v>
      </c>
      <c r="X70" s="95" t="str">
        <f>'10'!T79</f>
        <v xml:space="preserve"> </v>
      </c>
    </row>
    <row r="71" spans="1:24" hidden="1" x14ac:dyDescent="0.25">
      <c r="A71" s="285" t="s">
        <v>817</v>
      </c>
      <c r="B71" s="95">
        <f>'10'!B80</f>
        <v>0</v>
      </c>
      <c r="C71" s="72">
        <f>'10'!C80</f>
        <v>0</v>
      </c>
      <c r="D71" s="315">
        <f t="shared" si="24"/>
        <v>0</v>
      </c>
      <c r="E71" s="315"/>
      <c r="F71" s="315"/>
      <c r="G71" s="315"/>
      <c r="H71" s="315"/>
      <c r="I71" s="315">
        <f t="shared" si="25"/>
        <v>0</v>
      </c>
      <c r="J71" s="315"/>
      <c r="K71" s="315"/>
      <c r="L71" s="315"/>
      <c r="M71" s="315"/>
      <c r="N71" s="315">
        <f t="shared" si="26"/>
        <v>0</v>
      </c>
      <c r="O71" s="94">
        <f t="shared" si="27"/>
        <v>0</v>
      </c>
      <c r="P71" s="315"/>
      <c r="Q71" s="94">
        <f t="shared" si="19"/>
        <v>0</v>
      </c>
      <c r="R71" s="315"/>
      <c r="S71" s="94">
        <f t="shared" si="20"/>
        <v>0</v>
      </c>
      <c r="T71" s="315">
        <f t="shared" si="28"/>
        <v>0</v>
      </c>
      <c r="U71" s="94">
        <f t="shared" si="29"/>
        <v>0</v>
      </c>
      <c r="V71" s="315"/>
      <c r="W71" s="94">
        <f t="shared" si="23"/>
        <v>0</v>
      </c>
      <c r="X71" s="95" t="str">
        <f>'10'!T80</f>
        <v xml:space="preserve"> </v>
      </c>
    </row>
    <row r="72" spans="1:24" hidden="1" x14ac:dyDescent="0.25">
      <c r="A72" s="285" t="s">
        <v>817</v>
      </c>
      <c r="B72" s="95">
        <f>'10'!B81</f>
        <v>0</v>
      </c>
      <c r="C72" s="72">
        <f>'10'!C81</f>
        <v>0</v>
      </c>
      <c r="D72" s="315">
        <f t="shared" si="24"/>
        <v>0</v>
      </c>
      <c r="E72" s="315"/>
      <c r="F72" s="315"/>
      <c r="G72" s="315"/>
      <c r="H72" s="315"/>
      <c r="I72" s="315">
        <f t="shared" si="25"/>
        <v>0</v>
      </c>
      <c r="J72" s="315"/>
      <c r="K72" s="315"/>
      <c r="L72" s="315"/>
      <c r="M72" s="315"/>
      <c r="N72" s="315">
        <f t="shared" si="26"/>
        <v>0</v>
      </c>
      <c r="O72" s="94">
        <f t="shared" si="27"/>
        <v>0</v>
      </c>
      <c r="P72" s="315"/>
      <c r="Q72" s="94">
        <f t="shared" si="19"/>
        <v>0</v>
      </c>
      <c r="R72" s="315"/>
      <c r="S72" s="94">
        <f t="shared" si="20"/>
        <v>0</v>
      </c>
      <c r="T72" s="315">
        <f t="shared" si="28"/>
        <v>0</v>
      </c>
      <c r="U72" s="94">
        <f t="shared" si="29"/>
        <v>0</v>
      </c>
      <c r="V72" s="315"/>
      <c r="W72" s="94">
        <f t="shared" si="23"/>
        <v>0</v>
      </c>
      <c r="X72" s="95" t="str">
        <f>'10'!T81</f>
        <v xml:space="preserve"> </v>
      </c>
    </row>
    <row r="73" spans="1:24" hidden="1" x14ac:dyDescent="0.25">
      <c r="A73" s="285" t="s">
        <v>817</v>
      </c>
      <c r="B73" s="95">
        <f>'10'!B82</f>
        <v>0</v>
      </c>
      <c r="C73" s="72">
        <f>'10'!C82</f>
        <v>0</v>
      </c>
      <c r="D73" s="315">
        <f t="shared" si="24"/>
        <v>0</v>
      </c>
      <c r="E73" s="315"/>
      <c r="F73" s="315"/>
      <c r="G73" s="315"/>
      <c r="H73" s="315"/>
      <c r="I73" s="315">
        <f t="shared" si="25"/>
        <v>0</v>
      </c>
      <c r="J73" s="315"/>
      <c r="K73" s="315"/>
      <c r="L73" s="315"/>
      <c r="M73" s="315"/>
      <c r="N73" s="315">
        <f t="shared" si="26"/>
        <v>0</v>
      </c>
      <c r="O73" s="94">
        <f t="shared" si="27"/>
        <v>0</v>
      </c>
      <c r="P73" s="315"/>
      <c r="Q73" s="94">
        <f t="shared" si="19"/>
        <v>0</v>
      </c>
      <c r="R73" s="315"/>
      <c r="S73" s="94">
        <f t="shared" si="20"/>
        <v>0</v>
      </c>
      <c r="T73" s="315">
        <f t="shared" si="28"/>
        <v>0</v>
      </c>
      <c r="U73" s="94">
        <f t="shared" si="29"/>
        <v>0</v>
      </c>
      <c r="V73" s="315"/>
      <c r="W73" s="94">
        <f t="shared" si="23"/>
        <v>0</v>
      </c>
      <c r="X73" s="95" t="str">
        <f>'10'!T82</f>
        <v xml:space="preserve"> </v>
      </c>
    </row>
    <row r="74" spans="1:24" hidden="1" x14ac:dyDescent="0.25">
      <c r="A74" s="285" t="s">
        <v>817</v>
      </c>
      <c r="B74" s="95">
        <f>'10'!B83</f>
        <v>0</v>
      </c>
      <c r="C74" s="72">
        <f>'10'!C83</f>
        <v>0</v>
      </c>
      <c r="D74" s="315">
        <f t="shared" si="24"/>
        <v>0</v>
      </c>
      <c r="E74" s="315"/>
      <c r="F74" s="315"/>
      <c r="G74" s="315"/>
      <c r="H74" s="315"/>
      <c r="I74" s="315">
        <f t="shared" si="25"/>
        <v>0</v>
      </c>
      <c r="J74" s="315"/>
      <c r="K74" s="315"/>
      <c r="L74" s="315"/>
      <c r="M74" s="315"/>
      <c r="N74" s="315">
        <f t="shared" si="26"/>
        <v>0</v>
      </c>
      <c r="O74" s="94">
        <f t="shared" si="27"/>
        <v>0</v>
      </c>
      <c r="P74" s="315"/>
      <c r="Q74" s="94">
        <f t="shared" si="19"/>
        <v>0</v>
      </c>
      <c r="R74" s="315"/>
      <c r="S74" s="94">
        <f t="shared" si="20"/>
        <v>0</v>
      </c>
      <c r="T74" s="315">
        <f t="shared" si="28"/>
        <v>0</v>
      </c>
      <c r="U74" s="94">
        <f t="shared" si="29"/>
        <v>0</v>
      </c>
      <c r="V74" s="315"/>
      <c r="W74" s="94">
        <f t="shared" si="23"/>
        <v>0</v>
      </c>
      <c r="X74" s="95" t="str">
        <f>'10'!T83</f>
        <v xml:space="preserve"> </v>
      </c>
    </row>
    <row r="75" spans="1:24" hidden="1" x14ac:dyDescent="0.25">
      <c r="A75" s="285" t="s">
        <v>817</v>
      </c>
      <c r="B75" s="95">
        <f>'10'!B84</f>
        <v>0</v>
      </c>
      <c r="C75" s="72">
        <f>'10'!C84</f>
        <v>0</v>
      </c>
      <c r="D75" s="315">
        <f t="shared" si="24"/>
        <v>0</v>
      </c>
      <c r="E75" s="315"/>
      <c r="F75" s="315"/>
      <c r="G75" s="315"/>
      <c r="H75" s="315"/>
      <c r="I75" s="315">
        <f t="shared" si="25"/>
        <v>0</v>
      </c>
      <c r="J75" s="315"/>
      <c r="K75" s="315"/>
      <c r="L75" s="315"/>
      <c r="M75" s="315"/>
      <c r="N75" s="315">
        <f t="shared" si="26"/>
        <v>0</v>
      </c>
      <c r="O75" s="94">
        <f t="shared" si="27"/>
        <v>0</v>
      </c>
      <c r="P75" s="315"/>
      <c r="Q75" s="94">
        <f t="shared" si="19"/>
        <v>0</v>
      </c>
      <c r="R75" s="315"/>
      <c r="S75" s="94">
        <f t="shared" si="20"/>
        <v>0</v>
      </c>
      <c r="T75" s="315">
        <f t="shared" si="28"/>
        <v>0</v>
      </c>
      <c r="U75" s="94">
        <f t="shared" si="29"/>
        <v>0</v>
      </c>
      <c r="V75" s="315"/>
      <c r="W75" s="94">
        <f t="shared" si="23"/>
        <v>0</v>
      </c>
      <c r="X75" s="95" t="str">
        <f>'10'!T84</f>
        <v xml:space="preserve"> </v>
      </c>
    </row>
    <row r="76" spans="1:24" hidden="1" x14ac:dyDescent="0.25">
      <c r="A76" s="72"/>
      <c r="B76" s="95"/>
      <c r="C76" s="72"/>
      <c r="D76" s="315">
        <f t="shared" si="24"/>
        <v>0</v>
      </c>
      <c r="E76" s="26"/>
      <c r="F76" s="26"/>
      <c r="G76" s="26"/>
      <c r="H76" s="26"/>
      <c r="I76" s="315">
        <f t="shared" si="25"/>
        <v>0</v>
      </c>
      <c r="J76" s="26"/>
      <c r="K76" s="26"/>
      <c r="L76" s="26"/>
      <c r="M76" s="26"/>
      <c r="N76" s="315">
        <f t="shared" si="26"/>
        <v>0</v>
      </c>
      <c r="O76" s="94">
        <f t="shared" si="27"/>
        <v>0</v>
      </c>
      <c r="P76" s="26"/>
      <c r="Q76" s="94">
        <f t="shared" si="19"/>
        <v>0</v>
      </c>
      <c r="R76" s="26"/>
      <c r="S76" s="94">
        <f t="shared" si="20"/>
        <v>0</v>
      </c>
      <c r="T76" s="315">
        <f t="shared" si="28"/>
        <v>0</v>
      </c>
      <c r="U76" s="94">
        <f t="shared" si="29"/>
        <v>0</v>
      </c>
      <c r="V76" s="26"/>
      <c r="W76" s="94">
        <f t="shared" si="23"/>
        <v>0</v>
      </c>
      <c r="X76" s="95">
        <f>'10'!T85</f>
        <v>0</v>
      </c>
    </row>
    <row r="77" spans="1:24" hidden="1" x14ac:dyDescent="0.25">
      <c r="A77" s="72"/>
      <c r="B77" s="95"/>
      <c r="C77" s="72"/>
      <c r="D77" s="315">
        <f t="shared" si="24"/>
        <v>0</v>
      </c>
      <c r="E77" s="26"/>
      <c r="F77" s="26"/>
      <c r="G77" s="26"/>
      <c r="H77" s="26"/>
      <c r="I77" s="315">
        <f t="shared" si="25"/>
        <v>0</v>
      </c>
      <c r="J77" s="26"/>
      <c r="K77" s="26"/>
      <c r="L77" s="26"/>
      <c r="M77" s="26"/>
      <c r="N77" s="315">
        <f t="shared" si="26"/>
        <v>0</v>
      </c>
      <c r="O77" s="94">
        <f t="shared" si="27"/>
        <v>0</v>
      </c>
      <c r="P77" s="26"/>
      <c r="Q77" s="94">
        <f t="shared" si="19"/>
        <v>0</v>
      </c>
      <c r="R77" s="26"/>
      <c r="S77" s="94">
        <f t="shared" si="20"/>
        <v>0</v>
      </c>
      <c r="T77" s="315">
        <f t="shared" si="28"/>
        <v>0</v>
      </c>
      <c r="U77" s="94">
        <f t="shared" si="29"/>
        <v>0</v>
      </c>
      <c r="V77" s="26"/>
      <c r="W77" s="94">
        <f t="shared" si="23"/>
        <v>0</v>
      </c>
      <c r="X77" s="95">
        <f>'10'!T86</f>
        <v>0</v>
      </c>
    </row>
    <row r="78" spans="1:24" ht="42" x14ac:dyDescent="0.25">
      <c r="A78" s="72" t="s">
        <v>864</v>
      </c>
      <c r="B78" s="260" t="s">
        <v>865</v>
      </c>
      <c r="C78" s="72"/>
      <c r="D78" s="84" t="s">
        <v>868</v>
      </c>
      <c r="E78" s="84" t="s">
        <v>868</v>
      </c>
      <c r="F78" s="84" t="s">
        <v>868</v>
      </c>
      <c r="G78" s="84" t="s">
        <v>868</v>
      </c>
      <c r="H78" s="84" t="s">
        <v>868</v>
      </c>
      <c r="I78" s="84" t="s">
        <v>868</v>
      </c>
      <c r="J78" s="84" t="s">
        <v>868</v>
      </c>
      <c r="K78" s="84" t="s">
        <v>868</v>
      </c>
      <c r="L78" s="84" t="s">
        <v>868</v>
      </c>
      <c r="M78" s="84" t="s">
        <v>868</v>
      </c>
      <c r="N78" s="84" t="s">
        <v>868</v>
      </c>
      <c r="O78" s="84" t="s">
        <v>868</v>
      </c>
      <c r="P78" s="84" t="s">
        <v>868</v>
      </c>
      <c r="Q78" s="84" t="s">
        <v>868</v>
      </c>
      <c r="R78" s="84" t="s">
        <v>868</v>
      </c>
      <c r="S78" s="84" t="s">
        <v>868</v>
      </c>
      <c r="T78" s="84" t="s">
        <v>868</v>
      </c>
      <c r="U78" s="84" t="s">
        <v>868</v>
      </c>
      <c r="V78" s="84" t="s">
        <v>868</v>
      </c>
      <c r="W78" s="84" t="s">
        <v>868</v>
      </c>
      <c r="X78" s="95"/>
    </row>
    <row r="79" spans="1:24" ht="31.5" x14ac:dyDescent="0.25">
      <c r="A79" s="72" t="s">
        <v>426</v>
      </c>
      <c r="B79" s="260" t="s">
        <v>866</v>
      </c>
      <c r="C79" s="72"/>
      <c r="D79" s="74">
        <f>SUM(D80)</f>
        <v>0</v>
      </c>
      <c r="E79" s="74">
        <f t="shared" ref="E79:V79" si="30">SUM(E80)</f>
        <v>0</v>
      </c>
      <c r="F79" s="74">
        <f t="shared" si="30"/>
        <v>0</v>
      </c>
      <c r="G79" s="74">
        <f t="shared" si="30"/>
        <v>0</v>
      </c>
      <c r="H79" s="74">
        <f t="shared" si="30"/>
        <v>0</v>
      </c>
      <c r="I79" s="74">
        <f t="shared" si="30"/>
        <v>0</v>
      </c>
      <c r="J79" s="74">
        <f t="shared" si="30"/>
        <v>0</v>
      </c>
      <c r="K79" s="74">
        <f t="shared" si="30"/>
        <v>0</v>
      </c>
      <c r="L79" s="74">
        <f t="shared" si="30"/>
        <v>0</v>
      </c>
      <c r="M79" s="74">
        <f t="shared" si="30"/>
        <v>0</v>
      </c>
      <c r="N79" s="74">
        <f t="shared" si="30"/>
        <v>0</v>
      </c>
      <c r="O79" s="97">
        <f t="shared" ref="O79:O81" si="31">IF(D79&lt;&gt;0,N79/D79,0)</f>
        <v>0</v>
      </c>
      <c r="P79" s="74">
        <f t="shared" si="30"/>
        <v>0</v>
      </c>
      <c r="Q79" s="74">
        <f t="shared" si="30"/>
        <v>0</v>
      </c>
      <c r="R79" s="74">
        <f t="shared" si="30"/>
        <v>0</v>
      </c>
      <c r="S79" s="74">
        <f t="shared" si="30"/>
        <v>0</v>
      </c>
      <c r="T79" s="74">
        <f t="shared" si="30"/>
        <v>0</v>
      </c>
      <c r="U79" s="97">
        <f>IF(G79&lt;&gt;0,T79/G79,0)</f>
        <v>0</v>
      </c>
      <c r="V79" s="74">
        <f t="shared" si="30"/>
        <v>0</v>
      </c>
      <c r="W79" s="97">
        <f>IF(H79&lt;&gt;0,V79/H79,0)</f>
        <v>0</v>
      </c>
      <c r="X79" s="95"/>
    </row>
    <row r="80" spans="1:24" ht="31.5" x14ac:dyDescent="0.25">
      <c r="A80" s="72" t="s">
        <v>424</v>
      </c>
      <c r="B80" s="260" t="s">
        <v>819</v>
      </c>
      <c r="C80" s="73"/>
      <c r="D80" s="74">
        <f t="shared" ref="D80:N80" si="32">SUM(D81)</f>
        <v>0</v>
      </c>
      <c r="E80" s="74">
        <f t="shared" si="32"/>
        <v>0</v>
      </c>
      <c r="F80" s="74">
        <f t="shared" si="32"/>
        <v>0</v>
      </c>
      <c r="G80" s="74">
        <f t="shared" si="32"/>
        <v>0</v>
      </c>
      <c r="H80" s="74">
        <f t="shared" si="32"/>
        <v>0</v>
      </c>
      <c r="I80" s="74">
        <f t="shared" si="32"/>
        <v>0</v>
      </c>
      <c r="J80" s="74">
        <f t="shared" si="32"/>
        <v>0</v>
      </c>
      <c r="K80" s="74">
        <f t="shared" si="32"/>
        <v>0</v>
      </c>
      <c r="L80" s="74">
        <f t="shared" si="32"/>
        <v>0</v>
      </c>
      <c r="M80" s="74">
        <f t="shared" si="32"/>
        <v>0</v>
      </c>
      <c r="N80" s="74">
        <f t="shared" si="32"/>
        <v>0</v>
      </c>
      <c r="O80" s="96">
        <f t="shared" si="31"/>
        <v>0</v>
      </c>
      <c r="P80" s="74">
        <f>SUM(P81)</f>
        <v>0</v>
      </c>
      <c r="Q80" s="96">
        <f>IF(E80&lt;&gt;0,P80/E80,0)</f>
        <v>0</v>
      </c>
      <c r="R80" s="74">
        <f>SUM(R81)</f>
        <v>0</v>
      </c>
      <c r="S80" s="96">
        <f>IF(F80&lt;&gt;0,R80/F80,0)</f>
        <v>0</v>
      </c>
      <c r="T80" s="74">
        <f>SUM(T81)</f>
        <v>0</v>
      </c>
      <c r="U80" s="96">
        <f>IF(G80&lt;&gt;0,T80/G80,0)</f>
        <v>0</v>
      </c>
      <c r="V80" s="74">
        <f>SUM(V81)</f>
        <v>0</v>
      </c>
      <c r="W80" s="96">
        <f>IF(H80&lt;&gt;0,V80/H80,0)</f>
        <v>0</v>
      </c>
      <c r="X80" s="95"/>
    </row>
    <row r="81" spans="1:24" hidden="1" x14ac:dyDescent="0.25">
      <c r="A81" s="285" t="s">
        <v>424</v>
      </c>
      <c r="B81" s="95"/>
      <c r="C81" s="72"/>
      <c r="D81" s="26">
        <f t="shared" ref="D81" si="33">SUM(E81:H81)</f>
        <v>0</v>
      </c>
      <c r="E81" s="26"/>
      <c r="F81" s="26"/>
      <c r="G81" s="26"/>
      <c r="H81" s="26"/>
      <c r="I81" s="26">
        <f t="shared" ref="I81" si="34">SUM(J81:M81)</f>
        <v>0</v>
      </c>
      <c r="J81" s="26"/>
      <c r="K81" s="26"/>
      <c r="L81" s="26"/>
      <c r="M81" s="26"/>
      <c r="N81" s="26">
        <f>I81-D81</f>
        <v>0</v>
      </c>
      <c r="O81" s="94">
        <f t="shared" si="31"/>
        <v>0</v>
      </c>
      <c r="P81" s="26"/>
      <c r="Q81" s="94">
        <f t="shared" si="19"/>
        <v>0</v>
      </c>
      <c r="R81" s="26"/>
      <c r="S81" s="94">
        <f t="shared" si="20"/>
        <v>0</v>
      </c>
      <c r="T81" s="26">
        <f t="shared" si="21"/>
        <v>0</v>
      </c>
      <c r="U81" s="94">
        <f t="shared" si="22"/>
        <v>0</v>
      </c>
      <c r="V81" s="26"/>
      <c r="W81" s="94">
        <f t="shared" si="23"/>
        <v>0</v>
      </c>
      <c r="X81" s="95">
        <f>'10'!T93</f>
        <v>0</v>
      </c>
    </row>
    <row r="82" spans="1:24" ht="31.5" x14ac:dyDescent="0.25">
      <c r="A82" s="72" t="s">
        <v>420</v>
      </c>
      <c r="B82" s="260" t="s">
        <v>867</v>
      </c>
      <c r="C82" s="84"/>
      <c r="D82" s="84" t="s">
        <v>868</v>
      </c>
      <c r="E82" s="84" t="s">
        <v>868</v>
      </c>
      <c r="F82" s="84" t="s">
        <v>868</v>
      </c>
      <c r="G82" s="84" t="s">
        <v>868</v>
      </c>
      <c r="H82" s="84" t="s">
        <v>868</v>
      </c>
      <c r="I82" s="84" t="s">
        <v>868</v>
      </c>
      <c r="J82" s="84" t="s">
        <v>868</v>
      </c>
      <c r="K82" s="84" t="s">
        <v>868</v>
      </c>
      <c r="L82" s="84" t="s">
        <v>868</v>
      </c>
      <c r="M82" s="84" t="s">
        <v>868</v>
      </c>
      <c r="N82" s="84" t="s">
        <v>868</v>
      </c>
      <c r="O82" s="84" t="s">
        <v>868</v>
      </c>
      <c r="P82" s="84" t="s">
        <v>868</v>
      </c>
      <c r="Q82" s="84" t="s">
        <v>868</v>
      </c>
      <c r="R82" s="84" t="s">
        <v>868</v>
      </c>
      <c r="S82" s="84" t="s">
        <v>868</v>
      </c>
      <c r="T82" s="84" t="s">
        <v>868</v>
      </c>
      <c r="U82" s="84" t="s">
        <v>868</v>
      </c>
      <c r="V82" s="84" t="s">
        <v>868</v>
      </c>
      <c r="W82" s="84" t="s">
        <v>868</v>
      </c>
      <c r="X82" s="95"/>
    </row>
    <row r="83" spans="1:24" ht="31.5" x14ac:dyDescent="0.25">
      <c r="A83" s="72" t="s">
        <v>418</v>
      </c>
      <c r="B83" s="260" t="s">
        <v>869</v>
      </c>
      <c r="C83" s="84"/>
      <c r="D83" s="84" t="s">
        <v>868</v>
      </c>
      <c r="E83" s="84" t="s">
        <v>868</v>
      </c>
      <c r="F83" s="84" t="s">
        <v>868</v>
      </c>
      <c r="G83" s="84" t="s">
        <v>868</v>
      </c>
      <c r="H83" s="84" t="s">
        <v>868</v>
      </c>
      <c r="I83" s="84" t="s">
        <v>868</v>
      </c>
      <c r="J83" s="84" t="s">
        <v>868</v>
      </c>
      <c r="K83" s="84" t="s">
        <v>868</v>
      </c>
      <c r="L83" s="84" t="s">
        <v>868</v>
      </c>
      <c r="M83" s="84" t="s">
        <v>868</v>
      </c>
      <c r="N83" s="84" t="s">
        <v>868</v>
      </c>
      <c r="O83" s="84" t="s">
        <v>868</v>
      </c>
      <c r="P83" s="84" t="s">
        <v>868</v>
      </c>
      <c r="Q83" s="84" t="s">
        <v>868</v>
      </c>
      <c r="R83" s="84" t="s">
        <v>868</v>
      </c>
      <c r="S83" s="84" t="s">
        <v>868</v>
      </c>
      <c r="T83" s="84" t="s">
        <v>868</v>
      </c>
      <c r="U83" s="84" t="s">
        <v>868</v>
      </c>
      <c r="V83" s="84" t="s">
        <v>868</v>
      </c>
      <c r="W83" s="84" t="s">
        <v>868</v>
      </c>
      <c r="X83" s="95"/>
    </row>
    <row r="84" spans="1:24" ht="31.5" x14ac:dyDescent="0.25">
      <c r="A84" s="72" t="s">
        <v>416</v>
      </c>
      <c r="B84" s="260" t="s">
        <v>870</v>
      </c>
      <c r="C84" s="84"/>
      <c r="D84" s="84" t="s">
        <v>868</v>
      </c>
      <c r="E84" s="84" t="s">
        <v>868</v>
      </c>
      <c r="F84" s="84" t="s">
        <v>868</v>
      </c>
      <c r="G84" s="84" t="s">
        <v>868</v>
      </c>
      <c r="H84" s="84" t="s">
        <v>868</v>
      </c>
      <c r="I84" s="84" t="s">
        <v>868</v>
      </c>
      <c r="J84" s="84" t="s">
        <v>868</v>
      </c>
      <c r="K84" s="84" t="s">
        <v>868</v>
      </c>
      <c r="L84" s="84" t="s">
        <v>868</v>
      </c>
      <c r="M84" s="84" t="s">
        <v>868</v>
      </c>
      <c r="N84" s="84" t="s">
        <v>868</v>
      </c>
      <c r="O84" s="84" t="s">
        <v>868</v>
      </c>
      <c r="P84" s="84" t="s">
        <v>868</v>
      </c>
      <c r="Q84" s="84" t="s">
        <v>868</v>
      </c>
      <c r="R84" s="84" t="s">
        <v>868</v>
      </c>
      <c r="S84" s="84" t="s">
        <v>868</v>
      </c>
      <c r="T84" s="84" t="s">
        <v>868</v>
      </c>
      <c r="U84" s="84" t="s">
        <v>868</v>
      </c>
      <c r="V84" s="84" t="s">
        <v>868</v>
      </c>
      <c r="W84" s="84" t="s">
        <v>868</v>
      </c>
      <c r="X84" s="95"/>
    </row>
    <row r="85" spans="1:24" ht="42" x14ac:dyDescent="0.25">
      <c r="A85" s="72" t="s">
        <v>414</v>
      </c>
      <c r="B85" s="260" t="s">
        <v>871</v>
      </c>
      <c r="C85" s="84"/>
      <c r="D85" s="84" t="s">
        <v>868</v>
      </c>
      <c r="E85" s="84" t="s">
        <v>868</v>
      </c>
      <c r="F85" s="84" t="s">
        <v>868</v>
      </c>
      <c r="G85" s="84" t="s">
        <v>868</v>
      </c>
      <c r="H85" s="84" t="s">
        <v>868</v>
      </c>
      <c r="I85" s="84" t="s">
        <v>868</v>
      </c>
      <c r="J85" s="84" t="s">
        <v>868</v>
      </c>
      <c r="K85" s="84" t="s">
        <v>868</v>
      </c>
      <c r="L85" s="84" t="s">
        <v>868</v>
      </c>
      <c r="M85" s="84" t="s">
        <v>868</v>
      </c>
      <c r="N85" s="84" t="s">
        <v>868</v>
      </c>
      <c r="O85" s="84" t="s">
        <v>868</v>
      </c>
      <c r="P85" s="84" t="s">
        <v>868</v>
      </c>
      <c r="Q85" s="84" t="s">
        <v>868</v>
      </c>
      <c r="R85" s="84" t="s">
        <v>868</v>
      </c>
      <c r="S85" s="84" t="s">
        <v>868</v>
      </c>
      <c r="T85" s="84" t="s">
        <v>868</v>
      </c>
      <c r="U85" s="84" t="s">
        <v>868</v>
      </c>
      <c r="V85" s="84" t="s">
        <v>868</v>
      </c>
      <c r="W85" s="84" t="s">
        <v>868</v>
      </c>
      <c r="X85" s="95"/>
    </row>
    <row r="86" spans="1:24" ht="42" x14ac:dyDescent="0.25">
      <c r="A86" s="72" t="s">
        <v>412</v>
      </c>
      <c r="B86" s="260" t="s">
        <v>872</v>
      </c>
      <c r="C86" s="84"/>
      <c r="D86" s="84" t="s">
        <v>868</v>
      </c>
      <c r="E86" s="84" t="s">
        <v>868</v>
      </c>
      <c r="F86" s="84" t="s">
        <v>868</v>
      </c>
      <c r="G86" s="84" t="s">
        <v>868</v>
      </c>
      <c r="H86" s="84" t="s">
        <v>868</v>
      </c>
      <c r="I86" s="84" t="s">
        <v>868</v>
      </c>
      <c r="J86" s="84" t="s">
        <v>868</v>
      </c>
      <c r="K86" s="84" t="s">
        <v>868</v>
      </c>
      <c r="L86" s="84" t="s">
        <v>868</v>
      </c>
      <c r="M86" s="84" t="s">
        <v>868</v>
      </c>
      <c r="N86" s="84" t="s">
        <v>868</v>
      </c>
      <c r="O86" s="84" t="s">
        <v>868</v>
      </c>
      <c r="P86" s="84" t="s">
        <v>868</v>
      </c>
      <c r="Q86" s="84" t="s">
        <v>868</v>
      </c>
      <c r="R86" s="84" t="s">
        <v>868</v>
      </c>
      <c r="S86" s="84" t="s">
        <v>868</v>
      </c>
      <c r="T86" s="84" t="s">
        <v>868</v>
      </c>
      <c r="U86" s="84" t="s">
        <v>868</v>
      </c>
      <c r="V86" s="84" t="s">
        <v>868</v>
      </c>
      <c r="W86" s="84" t="s">
        <v>868</v>
      </c>
      <c r="X86" s="95"/>
    </row>
    <row r="87" spans="1:24" ht="42" x14ac:dyDescent="0.25">
      <c r="A87" s="72" t="s">
        <v>410</v>
      </c>
      <c r="B87" s="260" t="s">
        <v>873</v>
      </c>
      <c r="C87" s="84"/>
      <c r="D87" s="84" t="s">
        <v>868</v>
      </c>
      <c r="E87" s="84" t="s">
        <v>868</v>
      </c>
      <c r="F87" s="84" t="s">
        <v>868</v>
      </c>
      <c r="G87" s="84" t="s">
        <v>868</v>
      </c>
      <c r="H87" s="84" t="s">
        <v>868</v>
      </c>
      <c r="I87" s="84" t="s">
        <v>868</v>
      </c>
      <c r="J87" s="84" t="s">
        <v>868</v>
      </c>
      <c r="K87" s="84" t="s">
        <v>868</v>
      </c>
      <c r="L87" s="84" t="s">
        <v>868</v>
      </c>
      <c r="M87" s="84" t="s">
        <v>868</v>
      </c>
      <c r="N87" s="84" t="s">
        <v>868</v>
      </c>
      <c r="O87" s="84" t="s">
        <v>868</v>
      </c>
      <c r="P87" s="84" t="s">
        <v>868</v>
      </c>
      <c r="Q87" s="84" t="s">
        <v>868</v>
      </c>
      <c r="R87" s="84" t="s">
        <v>868</v>
      </c>
      <c r="S87" s="84" t="s">
        <v>868</v>
      </c>
      <c r="T87" s="84" t="s">
        <v>868</v>
      </c>
      <c r="U87" s="84" t="s">
        <v>868</v>
      </c>
      <c r="V87" s="84" t="s">
        <v>868</v>
      </c>
      <c r="W87" s="84" t="s">
        <v>868</v>
      </c>
      <c r="X87" s="95"/>
    </row>
    <row r="88" spans="1:24" ht="42" x14ac:dyDescent="0.25">
      <c r="A88" s="72" t="s">
        <v>874</v>
      </c>
      <c r="B88" s="260" t="s">
        <v>875</v>
      </c>
      <c r="C88" s="84"/>
      <c r="D88" s="84" t="s">
        <v>868</v>
      </c>
      <c r="E88" s="84" t="s">
        <v>868</v>
      </c>
      <c r="F88" s="84" t="s">
        <v>868</v>
      </c>
      <c r="G88" s="84" t="s">
        <v>868</v>
      </c>
      <c r="H88" s="84" t="s">
        <v>868</v>
      </c>
      <c r="I88" s="84" t="s">
        <v>868</v>
      </c>
      <c r="J88" s="84" t="s">
        <v>868</v>
      </c>
      <c r="K88" s="84" t="s">
        <v>868</v>
      </c>
      <c r="L88" s="84" t="s">
        <v>868</v>
      </c>
      <c r="M88" s="84" t="s">
        <v>868</v>
      </c>
      <c r="N88" s="84" t="s">
        <v>868</v>
      </c>
      <c r="O88" s="84" t="s">
        <v>868</v>
      </c>
      <c r="P88" s="84" t="s">
        <v>868</v>
      </c>
      <c r="Q88" s="84" t="s">
        <v>868</v>
      </c>
      <c r="R88" s="84" t="s">
        <v>868</v>
      </c>
      <c r="S88" s="84" t="s">
        <v>868</v>
      </c>
      <c r="T88" s="84" t="s">
        <v>868</v>
      </c>
      <c r="U88" s="84" t="s">
        <v>868</v>
      </c>
      <c r="V88" s="84" t="s">
        <v>868</v>
      </c>
      <c r="W88" s="84" t="s">
        <v>868</v>
      </c>
      <c r="X88" s="95"/>
    </row>
    <row r="89" spans="1:24" ht="42" x14ac:dyDescent="0.25">
      <c r="A89" s="72" t="s">
        <v>876</v>
      </c>
      <c r="B89" s="260" t="s">
        <v>877</v>
      </c>
      <c r="C89" s="84"/>
      <c r="D89" s="84" t="s">
        <v>868</v>
      </c>
      <c r="E89" s="84" t="s">
        <v>868</v>
      </c>
      <c r="F89" s="84" t="s">
        <v>868</v>
      </c>
      <c r="G89" s="84" t="s">
        <v>868</v>
      </c>
      <c r="H89" s="84" t="s">
        <v>868</v>
      </c>
      <c r="I89" s="84" t="s">
        <v>868</v>
      </c>
      <c r="J89" s="84" t="s">
        <v>868</v>
      </c>
      <c r="K89" s="84" t="s">
        <v>868</v>
      </c>
      <c r="L89" s="84" t="s">
        <v>868</v>
      </c>
      <c r="M89" s="84" t="s">
        <v>868</v>
      </c>
      <c r="N89" s="84" t="s">
        <v>868</v>
      </c>
      <c r="O89" s="84" t="s">
        <v>868</v>
      </c>
      <c r="P89" s="84" t="s">
        <v>868</v>
      </c>
      <c r="Q89" s="84" t="s">
        <v>868</v>
      </c>
      <c r="R89" s="84" t="s">
        <v>868</v>
      </c>
      <c r="S89" s="84" t="s">
        <v>868</v>
      </c>
      <c r="T89" s="84" t="s">
        <v>868</v>
      </c>
      <c r="U89" s="84" t="s">
        <v>868</v>
      </c>
      <c r="V89" s="84" t="s">
        <v>868</v>
      </c>
      <c r="W89" s="84" t="s">
        <v>868</v>
      </c>
      <c r="X89" s="95"/>
    </row>
    <row r="90" spans="1:24" ht="31.5" x14ac:dyDescent="0.25">
      <c r="A90" s="72" t="s">
        <v>878</v>
      </c>
      <c r="B90" s="260" t="s">
        <v>879</v>
      </c>
      <c r="C90" s="84"/>
      <c r="D90" s="84" t="s">
        <v>868</v>
      </c>
      <c r="E90" s="84" t="s">
        <v>868</v>
      </c>
      <c r="F90" s="84" t="s">
        <v>868</v>
      </c>
      <c r="G90" s="84" t="s">
        <v>868</v>
      </c>
      <c r="H90" s="84" t="s">
        <v>868</v>
      </c>
      <c r="I90" s="84" t="s">
        <v>868</v>
      </c>
      <c r="J90" s="84" t="s">
        <v>868</v>
      </c>
      <c r="K90" s="84" t="s">
        <v>868</v>
      </c>
      <c r="L90" s="84" t="s">
        <v>868</v>
      </c>
      <c r="M90" s="84" t="s">
        <v>868</v>
      </c>
      <c r="N90" s="84" t="s">
        <v>868</v>
      </c>
      <c r="O90" s="84" t="s">
        <v>868</v>
      </c>
      <c r="P90" s="84" t="s">
        <v>868</v>
      </c>
      <c r="Q90" s="84" t="s">
        <v>868</v>
      </c>
      <c r="R90" s="84" t="s">
        <v>868</v>
      </c>
      <c r="S90" s="84" t="s">
        <v>868</v>
      </c>
      <c r="T90" s="84" t="s">
        <v>868</v>
      </c>
      <c r="U90" s="84" t="s">
        <v>868</v>
      </c>
      <c r="V90" s="84" t="s">
        <v>868</v>
      </c>
      <c r="W90" s="84" t="s">
        <v>868</v>
      </c>
      <c r="X90" s="95"/>
    </row>
    <row r="91" spans="1:24" ht="42" x14ac:dyDescent="0.25">
      <c r="A91" s="72" t="s">
        <v>880</v>
      </c>
      <c r="B91" s="260" t="s">
        <v>881</v>
      </c>
      <c r="C91" s="84"/>
      <c r="D91" s="84" t="s">
        <v>868</v>
      </c>
      <c r="E91" s="84" t="s">
        <v>868</v>
      </c>
      <c r="F91" s="84" t="s">
        <v>868</v>
      </c>
      <c r="G91" s="84" t="s">
        <v>868</v>
      </c>
      <c r="H91" s="84" t="s">
        <v>868</v>
      </c>
      <c r="I91" s="84" t="s">
        <v>868</v>
      </c>
      <c r="J91" s="84" t="s">
        <v>868</v>
      </c>
      <c r="K91" s="84" t="s">
        <v>868</v>
      </c>
      <c r="L91" s="84" t="s">
        <v>868</v>
      </c>
      <c r="M91" s="84" t="s">
        <v>868</v>
      </c>
      <c r="N91" s="84" t="s">
        <v>868</v>
      </c>
      <c r="O91" s="84" t="s">
        <v>868</v>
      </c>
      <c r="P91" s="84" t="s">
        <v>868</v>
      </c>
      <c r="Q91" s="84" t="s">
        <v>868</v>
      </c>
      <c r="R91" s="84" t="s">
        <v>868</v>
      </c>
      <c r="S91" s="84" t="s">
        <v>868</v>
      </c>
      <c r="T91" s="84" t="s">
        <v>868</v>
      </c>
      <c r="U91" s="84" t="s">
        <v>868</v>
      </c>
      <c r="V91" s="84" t="s">
        <v>868</v>
      </c>
      <c r="W91" s="84" t="s">
        <v>868</v>
      </c>
      <c r="X91" s="95"/>
    </row>
    <row r="92" spans="1:24" ht="63" x14ac:dyDescent="0.25">
      <c r="A92" s="72" t="s">
        <v>406</v>
      </c>
      <c r="B92" s="260" t="s">
        <v>882</v>
      </c>
      <c r="C92" s="84"/>
      <c r="D92" s="84" t="s">
        <v>868</v>
      </c>
      <c r="E92" s="84" t="s">
        <v>868</v>
      </c>
      <c r="F92" s="84" t="s">
        <v>868</v>
      </c>
      <c r="G92" s="84" t="s">
        <v>868</v>
      </c>
      <c r="H92" s="84" t="s">
        <v>868</v>
      </c>
      <c r="I92" s="84" t="s">
        <v>868</v>
      </c>
      <c r="J92" s="84" t="s">
        <v>868</v>
      </c>
      <c r="K92" s="84" t="s">
        <v>868</v>
      </c>
      <c r="L92" s="84" t="s">
        <v>868</v>
      </c>
      <c r="M92" s="84" t="s">
        <v>868</v>
      </c>
      <c r="N92" s="84" t="s">
        <v>868</v>
      </c>
      <c r="O92" s="84" t="s">
        <v>868</v>
      </c>
      <c r="P92" s="84" t="s">
        <v>868</v>
      </c>
      <c r="Q92" s="84" t="s">
        <v>868</v>
      </c>
      <c r="R92" s="84" t="s">
        <v>868</v>
      </c>
      <c r="S92" s="84" t="s">
        <v>868</v>
      </c>
      <c r="T92" s="84" t="s">
        <v>868</v>
      </c>
      <c r="U92" s="84" t="s">
        <v>868</v>
      </c>
      <c r="V92" s="84" t="s">
        <v>868</v>
      </c>
      <c r="W92" s="84" t="s">
        <v>868</v>
      </c>
      <c r="X92" s="95"/>
    </row>
    <row r="93" spans="1:24" ht="52.5" x14ac:dyDescent="0.25">
      <c r="A93" s="72" t="s">
        <v>883</v>
      </c>
      <c r="B93" s="260" t="s">
        <v>884</v>
      </c>
      <c r="C93" s="84"/>
      <c r="D93" s="84" t="s">
        <v>868</v>
      </c>
      <c r="E93" s="84" t="s">
        <v>868</v>
      </c>
      <c r="F93" s="84" t="s">
        <v>868</v>
      </c>
      <c r="G93" s="84" t="s">
        <v>868</v>
      </c>
      <c r="H93" s="84" t="s">
        <v>868</v>
      </c>
      <c r="I93" s="84" t="s">
        <v>868</v>
      </c>
      <c r="J93" s="84" t="s">
        <v>868</v>
      </c>
      <c r="K93" s="84" t="s">
        <v>868</v>
      </c>
      <c r="L93" s="84" t="s">
        <v>868</v>
      </c>
      <c r="M93" s="84" t="s">
        <v>868</v>
      </c>
      <c r="N93" s="84" t="s">
        <v>868</v>
      </c>
      <c r="O93" s="84" t="s">
        <v>868</v>
      </c>
      <c r="P93" s="84" t="s">
        <v>868</v>
      </c>
      <c r="Q93" s="84" t="s">
        <v>868</v>
      </c>
      <c r="R93" s="84" t="s">
        <v>868</v>
      </c>
      <c r="S93" s="84" t="s">
        <v>868</v>
      </c>
      <c r="T93" s="84" t="s">
        <v>868</v>
      </c>
      <c r="U93" s="84" t="s">
        <v>868</v>
      </c>
      <c r="V93" s="84" t="s">
        <v>868</v>
      </c>
      <c r="W93" s="84" t="s">
        <v>868</v>
      </c>
      <c r="X93" s="95"/>
    </row>
    <row r="94" spans="1:24" ht="52.5" x14ac:dyDescent="0.25">
      <c r="A94" s="72" t="s">
        <v>885</v>
      </c>
      <c r="B94" s="260" t="s">
        <v>886</v>
      </c>
      <c r="C94" s="84"/>
      <c r="D94" s="84" t="s">
        <v>868</v>
      </c>
      <c r="E94" s="84" t="s">
        <v>868</v>
      </c>
      <c r="F94" s="84" t="s">
        <v>868</v>
      </c>
      <c r="G94" s="84" t="s">
        <v>868</v>
      </c>
      <c r="H94" s="84" t="s">
        <v>868</v>
      </c>
      <c r="I94" s="84" t="s">
        <v>868</v>
      </c>
      <c r="J94" s="84" t="s">
        <v>868</v>
      </c>
      <c r="K94" s="84" t="s">
        <v>868</v>
      </c>
      <c r="L94" s="84" t="s">
        <v>868</v>
      </c>
      <c r="M94" s="84" t="s">
        <v>868</v>
      </c>
      <c r="N94" s="84" t="s">
        <v>868</v>
      </c>
      <c r="O94" s="84" t="s">
        <v>868</v>
      </c>
      <c r="P94" s="84" t="s">
        <v>868</v>
      </c>
      <c r="Q94" s="84" t="s">
        <v>868</v>
      </c>
      <c r="R94" s="84" t="s">
        <v>868</v>
      </c>
      <c r="S94" s="84" t="s">
        <v>868</v>
      </c>
      <c r="T94" s="84" t="s">
        <v>868</v>
      </c>
      <c r="U94" s="84" t="s">
        <v>868</v>
      </c>
      <c r="V94" s="84" t="s">
        <v>868</v>
      </c>
      <c r="W94" s="84" t="s">
        <v>868</v>
      </c>
      <c r="X94" s="95"/>
    </row>
    <row r="95" spans="1:24" ht="31.5" x14ac:dyDescent="0.25">
      <c r="A95" s="72" t="s">
        <v>405</v>
      </c>
      <c r="B95" s="260" t="s">
        <v>887</v>
      </c>
      <c r="C95" s="84"/>
      <c r="D95" s="74">
        <f>SUM(D96:D100)</f>
        <v>5.1470000000000002</v>
      </c>
      <c r="E95" s="74">
        <f t="shared" ref="E95:V95" si="35">SUM(E96:E100)</f>
        <v>0</v>
      </c>
      <c r="F95" s="74">
        <f t="shared" si="35"/>
        <v>0</v>
      </c>
      <c r="G95" s="74">
        <f t="shared" si="35"/>
        <v>5.1470000000000002</v>
      </c>
      <c r="H95" s="74">
        <f t="shared" si="35"/>
        <v>0</v>
      </c>
      <c r="I95" s="74">
        <f t="shared" si="35"/>
        <v>0</v>
      </c>
      <c r="J95" s="74">
        <f t="shared" si="35"/>
        <v>0</v>
      </c>
      <c r="K95" s="74">
        <f t="shared" si="35"/>
        <v>0</v>
      </c>
      <c r="L95" s="74">
        <f t="shared" si="35"/>
        <v>0</v>
      </c>
      <c r="M95" s="74">
        <f t="shared" si="35"/>
        <v>0</v>
      </c>
      <c r="N95" s="74">
        <f t="shared" si="35"/>
        <v>-5.1470000000000002</v>
      </c>
      <c r="O95" s="96">
        <f t="shared" ref="O95:O100" si="36">IF(D95&lt;&gt;0,N95/D95,0)</f>
        <v>-1</v>
      </c>
      <c r="P95" s="74">
        <f t="shared" si="35"/>
        <v>0</v>
      </c>
      <c r="Q95" s="96">
        <f>IF(E95&lt;&gt;0,P95/E95,0)</f>
        <v>0</v>
      </c>
      <c r="R95" s="74">
        <f t="shared" si="35"/>
        <v>0</v>
      </c>
      <c r="S95" s="96">
        <f>IF(F95&lt;&gt;0,R95/F95,0)</f>
        <v>0</v>
      </c>
      <c r="T95" s="74">
        <f t="shared" si="35"/>
        <v>-5.1470000000000002</v>
      </c>
      <c r="U95" s="96">
        <f>IF(G95&lt;&gt;0,T95/G95,0)</f>
        <v>-1</v>
      </c>
      <c r="V95" s="74">
        <f t="shared" si="35"/>
        <v>0</v>
      </c>
      <c r="W95" s="96">
        <f>IF(H95&lt;&gt;0,V95/H95,0)</f>
        <v>0</v>
      </c>
      <c r="X95" s="95"/>
    </row>
    <row r="96" spans="1:24" ht="33.75" x14ac:dyDescent="0.25">
      <c r="A96" s="285" t="s">
        <v>403</v>
      </c>
      <c r="B96" s="261" t="str">
        <f>'10'!B108</f>
        <v xml:space="preserve">Строительство КЛ-10,0 кВ от опоры  Ф-112  до опоры в сторону ТП-83   L= 2,5 км </v>
      </c>
      <c r="C96" s="324" t="str">
        <f>'10'!C108</f>
        <v>O_GES_07</v>
      </c>
      <c r="D96" s="253">
        <f t="shared" ref="D96:D99" si="37">SUM(E96:H96)</f>
        <v>5.1470000000000002</v>
      </c>
      <c r="E96" s="74"/>
      <c r="F96" s="74"/>
      <c r="G96" s="273">
        <v>5.1470000000000002</v>
      </c>
      <c r="H96" s="74"/>
      <c r="I96" s="253">
        <f t="shared" ref="I96:I99" si="38">SUM(J96:M96)</f>
        <v>0</v>
      </c>
      <c r="J96" s="74"/>
      <c r="K96" s="74"/>
      <c r="L96" s="273"/>
      <c r="M96" s="74"/>
      <c r="N96" s="253">
        <f t="shared" ref="N96:N99" si="39">I96-D96</f>
        <v>-5.1470000000000002</v>
      </c>
      <c r="O96" s="94">
        <f t="shared" si="36"/>
        <v>-1</v>
      </c>
      <c r="P96" s="74"/>
      <c r="Q96" s="94">
        <f t="shared" ref="Q96:Q99" si="40">IF(E96&lt;&gt;0,P96/E96,0)</f>
        <v>0</v>
      </c>
      <c r="R96" s="74"/>
      <c r="S96" s="94">
        <f t="shared" ref="S96:S99" si="41">IF(F96&lt;&gt;0,R96/F96,0)</f>
        <v>0</v>
      </c>
      <c r="T96" s="253">
        <f t="shared" ref="T96:T99" si="42">I96-D96</f>
        <v>-5.1470000000000002</v>
      </c>
      <c r="U96" s="94">
        <f t="shared" ref="U96:U99" si="43">IF(G96&lt;&gt;0,T96/G96,0)</f>
        <v>-1</v>
      </c>
      <c r="V96" s="74"/>
      <c r="W96" s="94">
        <f t="shared" ref="W96:W99" si="44">IF(H96&lt;&gt;0,V96/H96,0)</f>
        <v>0</v>
      </c>
      <c r="X96" s="95"/>
    </row>
    <row r="97" spans="1:24" hidden="1" x14ac:dyDescent="0.25">
      <c r="A97" s="285" t="s">
        <v>403</v>
      </c>
      <c r="B97" s="261"/>
      <c r="C97" s="84"/>
      <c r="D97" s="253">
        <f t="shared" si="37"/>
        <v>0</v>
      </c>
      <c r="E97" s="74"/>
      <c r="F97" s="74"/>
      <c r="G97" s="273"/>
      <c r="H97" s="74"/>
      <c r="I97" s="253">
        <f t="shared" si="38"/>
        <v>0</v>
      </c>
      <c r="J97" s="74"/>
      <c r="K97" s="74"/>
      <c r="L97" s="273"/>
      <c r="M97" s="74"/>
      <c r="N97" s="253">
        <f t="shared" si="39"/>
        <v>0</v>
      </c>
      <c r="O97" s="94">
        <f t="shared" si="36"/>
        <v>0</v>
      </c>
      <c r="P97" s="74"/>
      <c r="Q97" s="94">
        <f t="shared" si="40"/>
        <v>0</v>
      </c>
      <c r="R97" s="74"/>
      <c r="S97" s="94">
        <f t="shared" si="41"/>
        <v>0</v>
      </c>
      <c r="T97" s="253">
        <f t="shared" si="42"/>
        <v>0</v>
      </c>
      <c r="U97" s="94">
        <f t="shared" si="43"/>
        <v>0</v>
      </c>
      <c r="V97" s="74"/>
      <c r="W97" s="94">
        <f t="shared" si="44"/>
        <v>0</v>
      </c>
      <c r="X97" s="87"/>
    </row>
    <row r="98" spans="1:24" hidden="1" x14ac:dyDescent="0.25">
      <c r="A98" s="285" t="s">
        <v>403</v>
      </c>
      <c r="B98" s="261"/>
      <c r="C98" s="84"/>
      <c r="D98" s="253">
        <f t="shared" si="37"/>
        <v>0</v>
      </c>
      <c r="E98" s="74"/>
      <c r="F98" s="74"/>
      <c r="G98" s="273"/>
      <c r="H98" s="74"/>
      <c r="I98" s="253">
        <f t="shared" si="38"/>
        <v>0</v>
      </c>
      <c r="J98" s="74"/>
      <c r="K98" s="74"/>
      <c r="L98" s="273"/>
      <c r="M98" s="74"/>
      <c r="N98" s="253">
        <f t="shared" si="39"/>
        <v>0</v>
      </c>
      <c r="O98" s="94">
        <f t="shared" si="36"/>
        <v>0</v>
      </c>
      <c r="P98" s="74"/>
      <c r="Q98" s="94">
        <f t="shared" si="40"/>
        <v>0</v>
      </c>
      <c r="R98" s="74"/>
      <c r="S98" s="94">
        <f t="shared" si="41"/>
        <v>0</v>
      </c>
      <c r="T98" s="253">
        <f t="shared" si="42"/>
        <v>0</v>
      </c>
      <c r="U98" s="94">
        <f t="shared" si="43"/>
        <v>0</v>
      </c>
      <c r="V98" s="74"/>
      <c r="W98" s="94">
        <f t="shared" si="44"/>
        <v>0</v>
      </c>
      <c r="X98" s="87"/>
    </row>
    <row r="99" spans="1:24" hidden="1" x14ac:dyDescent="0.25">
      <c r="A99" s="285" t="s">
        <v>403</v>
      </c>
      <c r="B99" s="261"/>
      <c r="C99" s="84"/>
      <c r="D99" s="253">
        <f t="shared" si="37"/>
        <v>0</v>
      </c>
      <c r="E99" s="74"/>
      <c r="F99" s="74"/>
      <c r="G99" s="273"/>
      <c r="H99" s="74"/>
      <c r="I99" s="253">
        <f t="shared" si="38"/>
        <v>0</v>
      </c>
      <c r="J99" s="74"/>
      <c r="K99" s="74"/>
      <c r="L99" s="273"/>
      <c r="M99" s="74"/>
      <c r="N99" s="253">
        <f t="shared" si="39"/>
        <v>0</v>
      </c>
      <c r="O99" s="94">
        <f t="shared" si="36"/>
        <v>0</v>
      </c>
      <c r="P99" s="74"/>
      <c r="Q99" s="94">
        <f t="shared" si="40"/>
        <v>0</v>
      </c>
      <c r="R99" s="74"/>
      <c r="S99" s="94">
        <f t="shared" si="41"/>
        <v>0</v>
      </c>
      <c r="T99" s="253">
        <f t="shared" si="42"/>
        <v>0</v>
      </c>
      <c r="U99" s="94">
        <f t="shared" si="43"/>
        <v>0</v>
      </c>
      <c r="V99" s="74"/>
      <c r="W99" s="94">
        <f t="shared" si="44"/>
        <v>0</v>
      </c>
      <c r="X99" s="95"/>
    </row>
    <row r="100" spans="1:24" hidden="1" x14ac:dyDescent="0.25">
      <c r="A100" s="285" t="s">
        <v>403</v>
      </c>
      <c r="B100" s="261"/>
      <c r="C100" s="84"/>
      <c r="D100" s="26">
        <f t="shared" ref="D100" si="45">SUM(E100:H100)</f>
        <v>0</v>
      </c>
      <c r="E100" s="26"/>
      <c r="F100" s="26"/>
      <c r="G100" s="26"/>
      <c r="H100" s="26"/>
      <c r="I100" s="26">
        <f t="shared" ref="I100" si="46">SUM(J100:M100)</f>
        <v>0</v>
      </c>
      <c r="J100" s="26"/>
      <c r="K100" s="26"/>
      <c r="L100" s="273"/>
      <c r="M100" s="26"/>
      <c r="N100" s="26">
        <f>I100-D100</f>
        <v>0</v>
      </c>
      <c r="O100" s="94">
        <f t="shared" si="36"/>
        <v>0</v>
      </c>
      <c r="P100" s="26"/>
      <c r="Q100" s="94">
        <f t="shared" ref="Q100" si="47">IF(E100&lt;&gt;0,P100/E100,0)</f>
        <v>0</v>
      </c>
      <c r="R100" s="26"/>
      <c r="S100" s="94">
        <f t="shared" ref="S100" si="48">IF(F100&lt;&gt;0,R100/F100,0)</f>
        <v>0</v>
      </c>
      <c r="T100" s="26">
        <f t="shared" ref="T100" si="49">I100-D100</f>
        <v>0</v>
      </c>
      <c r="U100" s="94">
        <f t="shared" ref="U100" si="50">IF(G100&lt;&gt;0,T100/G100,0)</f>
        <v>0</v>
      </c>
      <c r="V100" s="26"/>
      <c r="W100" s="94">
        <f t="shared" ref="W100" si="51">IF(H100&lt;&gt;0,V100/H100,0)</f>
        <v>0</v>
      </c>
      <c r="X100" s="87"/>
    </row>
    <row r="101" spans="1:24" ht="42" x14ac:dyDescent="0.25">
      <c r="A101" s="72" t="s">
        <v>807</v>
      </c>
      <c r="B101" s="260" t="s">
        <v>888</v>
      </c>
      <c r="C101" s="84"/>
      <c r="D101" s="84" t="s">
        <v>868</v>
      </c>
      <c r="E101" s="84" t="s">
        <v>868</v>
      </c>
      <c r="F101" s="84" t="s">
        <v>868</v>
      </c>
      <c r="G101" s="84" t="s">
        <v>868</v>
      </c>
      <c r="H101" s="84" t="s">
        <v>868</v>
      </c>
      <c r="I101" s="84" t="s">
        <v>868</v>
      </c>
      <c r="J101" s="84" t="s">
        <v>868</v>
      </c>
      <c r="K101" s="84" t="s">
        <v>868</v>
      </c>
      <c r="L101" s="84" t="s">
        <v>868</v>
      </c>
      <c r="M101" s="84" t="s">
        <v>868</v>
      </c>
      <c r="N101" s="84" t="s">
        <v>868</v>
      </c>
      <c r="O101" s="84" t="s">
        <v>868</v>
      </c>
      <c r="P101" s="84" t="s">
        <v>868</v>
      </c>
      <c r="Q101" s="84" t="s">
        <v>868</v>
      </c>
      <c r="R101" s="84" t="s">
        <v>868</v>
      </c>
      <c r="S101" s="84" t="s">
        <v>868</v>
      </c>
      <c r="T101" s="84" t="s">
        <v>868</v>
      </c>
      <c r="U101" s="84" t="s">
        <v>868</v>
      </c>
      <c r="V101" s="84" t="s">
        <v>868</v>
      </c>
      <c r="W101" s="84" t="s">
        <v>868</v>
      </c>
      <c r="X101" s="95"/>
    </row>
    <row r="102" spans="1:24" ht="21" x14ac:dyDescent="0.25">
      <c r="A102" s="72" t="s">
        <v>806</v>
      </c>
      <c r="B102" s="260" t="s">
        <v>889</v>
      </c>
      <c r="C102" s="84"/>
      <c r="D102" s="286">
        <f>SUM(D103:D107)</f>
        <v>5.1100000000000003</v>
      </c>
      <c r="E102" s="74">
        <f t="shared" ref="E102" si="52">SUM(E103:E107)</f>
        <v>0</v>
      </c>
      <c r="F102" s="74">
        <f t="shared" ref="F102" si="53">SUM(F103:F107)</f>
        <v>0</v>
      </c>
      <c r="G102" s="286">
        <f t="shared" ref="G102" si="54">SUM(G103:G107)</f>
        <v>5.1100000000000003</v>
      </c>
      <c r="H102" s="74">
        <f t="shared" ref="H102" si="55">SUM(H103:H107)</f>
        <v>0</v>
      </c>
      <c r="I102" s="74">
        <f t="shared" ref="I102" si="56">SUM(I103:I107)</f>
        <v>0</v>
      </c>
      <c r="J102" s="74">
        <f t="shared" ref="J102" si="57">SUM(J103:J107)</f>
        <v>0</v>
      </c>
      <c r="K102" s="74">
        <f t="shared" ref="K102" si="58">SUM(K103:K107)</f>
        <v>0</v>
      </c>
      <c r="L102" s="74">
        <f t="shared" ref="L102" si="59">SUM(L103:L107)</f>
        <v>0</v>
      </c>
      <c r="M102" s="74">
        <f t="shared" ref="M102" si="60">SUM(M103:M107)</f>
        <v>0</v>
      </c>
      <c r="N102" s="286">
        <f t="shared" ref="N102" si="61">SUM(N103:N107)</f>
        <v>-5.1100000000000003</v>
      </c>
      <c r="O102" s="96">
        <f t="shared" ref="O102:O106" si="62">IF(D102&lt;&gt;0,N102/D102,0)</f>
        <v>-1</v>
      </c>
      <c r="P102" s="74">
        <f t="shared" ref="P102" si="63">SUM(P103:P107)</f>
        <v>0</v>
      </c>
      <c r="Q102" s="96">
        <f>IF(E102&lt;&gt;0,P102/E102,0)</f>
        <v>0</v>
      </c>
      <c r="R102" s="74">
        <f t="shared" ref="R102" si="64">SUM(R103:R107)</f>
        <v>0</v>
      </c>
      <c r="S102" s="96">
        <f>IF(F102&lt;&gt;0,R102/F102,0)</f>
        <v>0</v>
      </c>
      <c r="T102" s="286">
        <f t="shared" ref="T102" si="65">SUM(T103:T107)</f>
        <v>-5.1100000000000003</v>
      </c>
      <c r="U102" s="96">
        <f>IF(G102&lt;&gt;0,T102/G102,0)</f>
        <v>-1</v>
      </c>
      <c r="V102" s="74">
        <f t="shared" ref="V102" si="66">SUM(V103:V107)</f>
        <v>0</v>
      </c>
      <c r="W102" s="96">
        <f>IF(H102&lt;&gt;0,V102/H102,0)</f>
        <v>0</v>
      </c>
      <c r="X102" s="95"/>
    </row>
    <row r="103" spans="1:24" x14ac:dyDescent="0.25">
      <c r="A103" s="285" t="s">
        <v>948</v>
      </c>
      <c r="B103" s="261" t="str">
        <f>'10'!B115</f>
        <v>Приобретение АГП ПСС-131-18Э</v>
      </c>
      <c r="C103" s="324" t="str">
        <f>'10'!C115</f>
        <v>O_GES_08</v>
      </c>
      <c r="D103" s="133">
        <f t="shared" ref="D103:D107" si="67">SUM(E103:H103)</f>
        <v>5.1100000000000003</v>
      </c>
      <c r="E103" s="253"/>
      <c r="F103" s="253"/>
      <c r="G103" s="133">
        <v>5.1100000000000003</v>
      </c>
      <c r="H103" s="253"/>
      <c r="I103" s="253">
        <f t="shared" ref="I103:I107" si="68">SUM(J103:M103)</f>
        <v>0</v>
      </c>
      <c r="J103" s="253"/>
      <c r="K103" s="253"/>
      <c r="L103" s="253"/>
      <c r="M103" s="253"/>
      <c r="N103" s="133">
        <f t="shared" ref="N103:N107" si="69">I103-D103</f>
        <v>-5.1100000000000003</v>
      </c>
      <c r="O103" s="94">
        <f t="shared" si="62"/>
        <v>-1</v>
      </c>
      <c r="P103" s="253"/>
      <c r="Q103" s="94">
        <f t="shared" ref="Q103:Q107" si="70">IF(E103&lt;&gt;0,P103/E103,0)</f>
        <v>0</v>
      </c>
      <c r="R103" s="253"/>
      <c r="S103" s="94">
        <f t="shared" ref="S103:S107" si="71">IF(F103&lt;&gt;0,R103/F103,0)</f>
        <v>0</v>
      </c>
      <c r="T103" s="133">
        <f t="shared" ref="T103:T107" si="72">I103-D103</f>
        <v>-5.1100000000000003</v>
      </c>
      <c r="U103" s="94">
        <f t="shared" ref="U103:U107" si="73">IF(G103&lt;&gt;0,T103/G103,0)</f>
        <v>-1</v>
      </c>
      <c r="V103" s="253"/>
      <c r="W103" s="94">
        <f t="shared" ref="W103:W107" si="74">IF(H103&lt;&gt;0,V103/H103,0)</f>
        <v>0</v>
      </c>
      <c r="X103" s="95"/>
    </row>
    <row r="104" spans="1:24" hidden="1" x14ac:dyDescent="0.25">
      <c r="A104" s="285" t="s">
        <v>948</v>
      </c>
      <c r="B104" s="261"/>
      <c r="C104" s="84"/>
      <c r="D104" s="253">
        <f t="shared" si="67"/>
        <v>0</v>
      </c>
      <c r="E104" s="253"/>
      <c r="F104" s="253"/>
      <c r="G104" s="253"/>
      <c r="H104" s="253"/>
      <c r="I104" s="253">
        <f t="shared" si="68"/>
        <v>0</v>
      </c>
      <c r="J104" s="253"/>
      <c r="K104" s="253"/>
      <c r="L104" s="253"/>
      <c r="M104" s="253"/>
      <c r="N104" s="253">
        <f t="shared" si="69"/>
        <v>0</v>
      </c>
      <c r="O104" s="94">
        <f t="shared" si="62"/>
        <v>0</v>
      </c>
      <c r="P104" s="253"/>
      <c r="Q104" s="94">
        <f t="shared" si="70"/>
        <v>0</v>
      </c>
      <c r="R104" s="253"/>
      <c r="S104" s="94">
        <f t="shared" si="71"/>
        <v>0</v>
      </c>
      <c r="T104" s="253">
        <f t="shared" si="72"/>
        <v>0</v>
      </c>
      <c r="U104" s="94">
        <f t="shared" si="73"/>
        <v>0</v>
      </c>
      <c r="V104" s="253"/>
      <c r="W104" s="94">
        <f t="shared" si="74"/>
        <v>0</v>
      </c>
      <c r="X104" s="95"/>
    </row>
    <row r="105" spans="1:24" hidden="1" x14ac:dyDescent="0.25">
      <c r="A105" s="285" t="s">
        <v>948</v>
      </c>
      <c r="B105" s="261"/>
      <c r="C105" s="84"/>
      <c r="D105" s="253">
        <f t="shared" si="67"/>
        <v>0</v>
      </c>
      <c r="E105" s="253"/>
      <c r="F105" s="253"/>
      <c r="G105" s="253"/>
      <c r="H105" s="253"/>
      <c r="I105" s="253">
        <f t="shared" si="68"/>
        <v>0</v>
      </c>
      <c r="J105" s="253"/>
      <c r="K105" s="253"/>
      <c r="L105" s="253"/>
      <c r="M105" s="253"/>
      <c r="N105" s="253">
        <f t="shared" si="69"/>
        <v>0</v>
      </c>
      <c r="O105" s="94">
        <f t="shared" si="62"/>
        <v>0</v>
      </c>
      <c r="P105" s="253"/>
      <c r="Q105" s="94">
        <f t="shared" si="70"/>
        <v>0</v>
      </c>
      <c r="R105" s="253"/>
      <c r="S105" s="94">
        <f t="shared" si="71"/>
        <v>0</v>
      </c>
      <c r="T105" s="253">
        <f t="shared" si="72"/>
        <v>0</v>
      </c>
      <c r="U105" s="94">
        <f t="shared" si="73"/>
        <v>0</v>
      </c>
      <c r="V105" s="253"/>
      <c r="W105" s="94">
        <f t="shared" si="74"/>
        <v>0</v>
      </c>
      <c r="X105" s="95"/>
    </row>
    <row r="106" spans="1:24" hidden="1" x14ac:dyDescent="0.25">
      <c r="A106" s="285" t="s">
        <v>948</v>
      </c>
      <c r="B106" s="261"/>
      <c r="C106" s="84"/>
      <c r="D106" s="253">
        <f t="shared" si="67"/>
        <v>0</v>
      </c>
      <c r="E106" s="253"/>
      <c r="F106" s="253"/>
      <c r="G106" s="253"/>
      <c r="H106" s="253"/>
      <c r="I106" s="253">
        <f t="shared" si="68"/>
        <v>0</v>
      </c>
      <c r="J106" s="253"/>
      <c r="K106" s="253"/>
      <c r="L106" s="253"/>
      <c r="M106" s="253"/>
      <c r="N106" s="253">
        <f t="shared" si="69"/>
        <v>0</v>
      </c>
      <c r="O106" s="94">
        <f t="shared" si="62"/>
        <v>0</v>
      </c>
      <c r="P106" s="253"/>
      <c r="Q106" s="94">
        <f t="shared" si="70"/>
        <v>0</v>
      </c>
      <c r="R106" s="253"/>
      <c r="S106" s="94">
        <f t="shared" si="71"/>
        <v>0</v>
      </c>
      <c r="T106" s="253">
        <f t="shared" si="72"/>
        <v>0</v>
      </c>
      <c r="U106" s="94">
        <f t="shared" si="73"/>
        <v>0</v>
      </c>
      <c r="V106" s="253"/>
      <c r="W106" s="94">
        <f t="shared" si="74"/>
        <v>0</v>
      </c>
      <c r="X106" s="95"/>
    </row>
    <row r="107" spans="1:24" hidden="1" x14ac:dyDescent="0.25">
      <c r="A107" s="285" t="s">
        <v>948</v>
      </c>
      <c r="B107" s="261"/>
      <c r="C107" s="84"/>
      <c r="D107" s="253">
        <f t="shared" si="67"/>
        <v>0</v>
      </c>
      <c r="E107" s="253"/>
      <c r="F107" s="253"/>
      <c r="G107" s="253"/>
      <c r="H107" s="253"/>
      <c r="I107" s="253">
        <f t="shared" si="68"/>
        <v>0</v>
      </c>
      <c r="J107" s="253"/>
      <c r="K107" s="253"/>
      <c r="L107" s="253"/>
      <c r="M107" s="253"/>
      <c r="N107" s="253">
        <f t="shared" si="69"/>
        <v>0</v>
      </c>
      <c r="O107" s="94">
        <f>IF(D107&lt;&gt;0,N107/D107,0)</f>
        <v>0</v>
      </c>
      <c r="P107" s="253"/>
      <c r="Q107" s="94">
        <f t="shared" si="70"/>
        <v>0</v>
      </c>
      <c r="R107" s="253"/>
      <c r="S107" s="94">
        <f t="shared" si="71"/>
        <v>0</v>
      </c>
      <c r="T107" s="253">
        <f t="shared" si="72"/>
        <v>0</v>
      </c>
      <c r="U107" s="94">
        <f t="shared" si="73"/>
        <v>0</v>
      </c>
      <c r="V107" s="253"/>
      <c r="W107" s="94">
        <f t="shared" si="74"/>
        <v>0</v>
      </c>
      <c r="X107" s="95"/>
    </row>
    <row r="108" spans="1:24" x14ac:dyDescent="0.25">
      <c r="A108" s="89"/>
      <c r="B108" s="90"/>
      <c r="C108" s="89"/>
      <c r="D108" s="91"/>
      <c r="E108" s="91"/>
      <c r="F108" s="91"/>
      <c r="G108" s="91"/>
      <c r="H108" s="91"/>
      <c r="I108" s="91"/>
      <c r="J108" s="91"/>
      <c r="K108" s="91"/>
      <c r="L108" s="91"/>
      <c r="M108" s="91"/>
      <c r="N108" s="91"/>
      <c r="O108" s="92"/>
      <c r="P108" s="91"/>
      <c r="Q108" s="92"/>
      <c r="R108" s="91"/>
      <c r="S108" s="92"/>
      <c r="T108" s="91"/>
      <c r="U108" s="92"/>
      <c r="V108" s="91"/>
      <c r="W108" s="92"/>
      <c r="X108" s="300"/>
    </row>
    <row r="109" spans="1:24" x14ac:dyDescent="0.25">
      <c r="A109" s="89"/>
      <c r="B109" s="90"/>
      <c r="C109" s="89"/>
      <c r="D109" s="91"/>
      <c r="E109" s="91"/>
      <c r="F109" s="91"/>
      <c r="G109" s="91"/>
      <c r="H109" s="91"/>
      <c r="I109" s="91"/>
      <c r="J109" s="91"/>
      <c r="K109" s="91"/>
      <c r="L109" s="91"/>
      <c r="M109" s="91"/>
      <c r="N109" s="91"/>
      <c r="O109" s="92"/>
      <c r="P109" s="91"/>
      <c r="Q109" s="92"/>
      <c r="R109" s="91"/>
      <c r="S109" s="92"/>
      <c r="T109" s="91"/>
      <c r="U109" s="92"/>
      <c r="V109" s="91"/>
      <c r="W109" s="92"/>
      <c r="X109" s="300"/>
    </row>
    <row r="110" spans="1:24" x14ac:dyDescent="0.25">
      <c r="A110" s="89"/>
      <c r="B110" s="90"/>
      <c r="C110" s="89"/>
      <c r="D110" s="91"/>
      <c r="E110" s="91"/>
      <c r="F110" s="91"/>
      <c r="G110" s="91"/>
      <c r="H110" s="91"/>
      <c r="I110" s="91"/>
      <c r="J110" s="91"/>
      <c r="K110" s="91"/>
      <c r="L110" s="91"/>
      <c r="M110" s="91"/>
      <c r="N110" s="91"/>
      <c r="O110" s="92"/>
      <c r="P110" s="91"/>
      <c r="Q110" s="92"/>
      <c r="R110" s="91"/>
      <c r="S110" s="92"/>
      <c r="T110" s="91"/>
      <c r="U110" s="92"/>
      <c r="V110" s="91"/>
      <c r="W110" s="92"/>
      <c r="X110" s="300"/>
    </row>
    <row r="111" spans="1:24" x14ac:dyDescent="0.25">
      <c r="A111" s="89"/>
      <c r="B111" s="90"/>
      <c r="C111" s="89"/>
      <c r="D111" s="91"/>
      <c r="E111" s="91"/>
      <c r="F111" s="91"/>
      <c r="G111" s="91"/>
      <c r="H111" s="91"/>
      <c r="I111" s="91"/>
      <c r="J111" s="91"/>
      <c r="K111" s="91"/>
      <c r="L111" s="91"/>
      <c r="M111" s="91"/>
      <c r="N111" s="91"/>
      <c r="O111" s="92"/>
      <c r="P111" s="91"/>
      <c r="Q111" s="92"/>
      <c r="R111" s="91"/>
      <c r="S111" s="92"/>
      <c r="T111" s="91"/>
      <c r="U111" s="92"/>
      <c r="V111" s="91"/>
      <c r="W111" s="92"/>
      <c r="X111" s="300"/>
    </row>
    <row r="112" spans="1:24" x14ac:dyDescent="0.25">
      <c r="B112" s="2" t="s">
        <v>821</v>
      </c>
      <c r="D112" s="55"/>
      <c r="E112" s="55"/>
      <c r="F112" s="2" t="s">
        <v>822</v>
      </c>
    </row>
  </sheetData>
  <mergeCells count="32">
    <mergeCell ref="A21:C21"/>
    <mergeCell ref="D15:M15"/>
    <mergeCell ref="D16:H16"/>
    <mergeCell ref="I16:M16"/>
    <mergeCell ref="D17:D18"/>
    <mergeCell ref="K17:K18"/>
    <mergeCell ref="L17:L18"/>
    <mergeCell ref="F17:F18"/>
    <mergeCell ref="C14:C18"/>
    <mergeCell ref="V2:X2"/>
    <mergeCell ref="A3:X3"/>
    <mergeCell ref="L9:M9"/>
    <mergeCell ref="A14:A18"/>
    <mergeCell ref="B14:B18"/>
    <mergeCell ref="E17:E18"/>
    <mergeCell ref="N14:W15"/>
    <mergeCell ref="R16:S17"/>
    <mergeCell ref="A4:X4"/>
    <mergeCell ref="G17:G18"/>
    <mergeCell ref="I6:R6"/>
    <mergeCell ref="J17:J18"/>
    <mergeCell ref="M17:M18"/>
    <mergeCell ref="I17:I18"/>
    <mergeCell ref="I7:R7"/>
    <mergeCell ref="K12:S12"/>
    <mergeCell ref="V16:W17"/>
    <mergeCell ref="X14:X18"/>
    <mergeCell ref="N16:O17"/>
    <mergeCell ref="D14:M14"/>
    <mergeCell ref="P16:Q17"/>
    <mergeCell ref="T16:U17"/>
    <mergeCell ref="H17:H18"/>
  </mergeCells>
  <pageMargins left="0.39370078740157483" right="0.39370078740157483" top="0.78740157480314965" bottom="0.39370078740157483" header="0.19685039370078741" footer="0.19685039370078741"/>
  <pageSetup paperSize="8" orientation="landscape" r:id="rId1"/>
  <headerFooter alignWithMargins="0">
    <oddFooter>&amp;R&amp;P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X115"/>
  <sheetViews>
    <sheetView zoomScale="110" zoomScaleNormal="110" zoomScaleSheetLayoutView="100" workbookViewId="0">
      <selection activeCell="L19" sqref="L19"/>
    </sheetView>
  </sheetViews>
  <sheetFormatPr defaultRowHeight="15.75" x14ac:dyDescent="0.25"/>
  <cols>
    <col min="1" max="1" width="7.140625" style="2" customWidth="1"/>
    <col min="2" max="2" width="31.7109375" style="2" customWidth="1"/>
    <col min="3" max="3" width="12.28515625" style="2" customWidth="1"/>
    <col min="4" max="5" width="13.85546875" style="2" customWidth="1"/>
    <col min="6" max="17" width="7.7109375" style="2" customWidth="1"/>
    <col min="18" max="19" width="7.5703125" style="2" customWidth="1"/>
    <col min="20" max="20" width="8.85546875" style="2" customWidth="1"/>
    <col min="21" max="21" width="7.140625" style="2" customWidth="1"/>
    <col min="22" max="22" width="21.42578125" style="296" customWidth="1"/>
    <col min="23" max="16384" width="9.140625" style="2"/>
  </cols>
  <sheetData>
    <row r="1" spans="1:24" s="3" customFormat="1" ht="12" x14ac:dyDescent="0.2">
      <c r="V1" s="301" t="s">
        <v>50</v>
      </c>
    </row>
    <row r="2" spans="1:24" s="3" customFormat="1" ht="24" customHeight="1" x14ac:dyDescent="0.2">
      <c r="T2" s="344" t="s">
        <v>11</v>
      </c>
      <c r="U2" s="344"/>
      <c r="V2" s="344"/>
    </row>
    <row r="3" spans="1:24" s="3" customFormat="1" ht="12" x14ac:dyDescent="0.2">
      <c r="A3" s="359" t="s">
        <v>49</v>
      </c>
      <c r="B3" s="359"/>
      <c r="C3" s="359"/>
      <c r="D3" s="359"/>
      <c r="E3" s="359"/>
      <c r="F3" s="359"/>
      <c r="G3" s="359"/>
      <c r="H3" s="359"/>
      <c r="I3" s="359"/>
      <c r="J3" s="359"/>
      <c r="K3" s="359"/>
      <c r="L3" s="359"/>
      <c r="M3" s="359"/>
      <c r="N3" s="359"/>
      <c r="O3" s="359"/>
      <c r="P3" s="359"/>
      <c r="Q3" s="359"/>
      <c r="R3" s="359"/>
      <c r="S3" s="359"/>
      <c r="T3" s="359"/>
      <c r="U3" s="359"/>
      <c r="V3" s="359"/>
    </row>
    <row r="4" spans="1:24" s="3" customFormat="1" ht="12" x14ac:dyDescent="0.2">
      <c r="A4" s="359" t="str">
        <f>'10'!A4</f>
        <v>за 2 квартал 2024 года</v>
      </c>
      <c r="B4" s="359"/>
      <c r="C4" s="359"/>
      <c r="D4" s="359"/>
      <c r="E4" s="359"/>
      <c r="F4" s="359"/>
      <c r="G4" s="359"/>
      <c r="H4" s="359"/>
      <c r="I4" s="359"/>
      <c r="J4" s="359"/>
      <c r="K4" s="359"/>
      <c r="L4" s="359"/>
      <c r="M4" s="359"/>
      <c r="N4" s="359"/>
      <c r="O4" s="359"/>
      <c r="P4" s="359"/>
      <c r="Q4" s="359"/>
      <c r="R4" s="359"/>
      <c r="S4" s="359"/>
      <c r="T4" s="359"/>
      <c r="U4" s="359"/>
      <c r="V4" s="359"/>
      <c r="W4" s="64"/>
      <c r="X4" s="64"/>
    </row>
    <row r="5" spans="1:24" ht="11.25" customHeight="1" x14ac:dyDescent="0.25"/>
    <row r="6" spans="1:24" s="3" customFormat="1" ht="12" x14ac:dyDescent="0.2">
      <c r="F6" s="15" t="s">
        <v>12</v>
      </c>
      <c r="G6" s="368" t="str">
        <f>'10'!G6</f>
        <v>АО "Городские электрические сети" (АО "ГЭС")</v>
      </c>
      <c r="H6" s="368"/>
      <c r="I6" s="368"/>
      <c r="J6" s="368"/>
      <c r="K6" s="368"/>
      <c r="L6" s="368"/>
      <c r="M6" s="368"/>
      <c r="N6" s="368"/>
      <c r="O6" s="368"/>
      <c r="P6" s="368"/>
      <c r="Q6" s="27"/>
      <c r="V6" s="297"/>
    </row>
    <row r="7" spans="1:24" s="9" customFormat="1" ht="12.75" customHeight="1" x14ac:dyDescent="0.2">
      <c r="G7" s="349" t="s">
        <v>13</v>
      </c>
      <c r="H7" s="349"/>
      <c r="I7" s="349"/>
      <c r="J7" s="349"/>
      <c r="K7" s="349"/>
      <c r="L7" s="349"/>
      <c r="M7" s="349"/>
      <c r="N7" s="349"/>
      <c r="O7" s="349"/>
      <c r="P7" s="349"/>
      <c r="Q7" s="10"/>
      <c r="V7" s="298"/>
    </row>
    <row r="8" spans="1:24" ht="11.25" customHeight="1" x14ac:dyDescent="0.25"/>
    <row r="9" spans="1:24" s="3" customFormat="1" ht="12" x14ac:dyDescent="0.2">
      <c r="I9" s="15" t="s">
        <v>14</v>
      </c>
      <c r="J9" s="283" t="str">
        <f>'10'!J9</f>
        <v>2024</v>
      </c>
      <c r="K9" s="3" t="s">
        <v>15</v>
      </c>
      <c r="V9" s="297"/>
    </row>
    <row r="10" spans="1:24" ht="11.25" customHeight="1" x14ac:dyDescent="0.25"/>
    <row r="11" spans="1:24" s="3" customFormat="1" ht="12.75" x14ac:dyDescent="0.2">
      <c r="G11" s="15" t="s">
        <v>16</v>
      </c>
      <c r="H11" s="57" t="str">
        <f>'10'!H11</f>
        <v>Приказом Министерства промышленности, энергетики и торговли КБР №212 от 30.10.2020 г.</v>
      </c>
      <c r="I11" s="62"/>
      <c r="J11" s="62"/>
      <c r="K11" s="62"/>
      <c r="L11" s="62"/>
      <c r="M11" s="62"/>
      <c r="N11" s="62"/>
      <c r="O11" s="62"/>
      <c r="P11" s="62"/>
      <c r="Q11" s="62"/>
      <c r="R11" s="63"/>
      <c r="S11" s="63"/>
      <c r="V11" s="297"/>
    </row>
    <row r="12" spans="1:24" s="9" customFormat="1" ht="12.75" customHeight="1" x14ac:dyDescent="0.2">
      <c r="H12" s="349" t="s">
        <v>17</v>
      </c>
      <c r="I12" s="349"/>
      <c r="J12" s="349"/>
      <c r="K12" s="349"/>
      <c r="L12" s="349"/>
      <c r="M12" s="349"/>
      <c r="N12" s="349"/>
      <c r="O12" s="349"/>
      <c r="P12" s="349"/>
      <c r="Q12" s="349"/>
      <c r="V12" s="298"/>
    </row>
    <row r="13" spans="1:24" ht="11.25" customHeight="1" x14ac:dyDescent="0.25"/>
    <row r="14" spans="1:24" s="9" customFormat="1" ht="72" customHeight="1" x14ac:dyDescent="0.2">
      <c r="A14" s="351" t="s">
        <v>23</v>
      </c>
      <c r="B14" s="351" t="s">
        <v>22</v>
      </c>
      <c r="C14" s="351" t="s">
        <v>18</v>
      </c>
      <c r="D14" s="351" t="s">
        <v>48</v>
      </c>
      <c r="E14" s="351" t="s">
        <v>974</v>
      </c>
      <c r="F14" s="371" t="s">
        <v>975</v>
      </c>
      <c r="G14" s="372"/>
      <c r="H14" s="371" t="s">
        <v>976</v>
      </c>
      <c r="I14" s="374"/>
      <c r="J14" s="374"/>
      <c r="K14" s="374"/>
      <c r="L14" s="374"/>
      <c r="M14" s="374"/>
      <c r="N14" s="374"/>
      <c r="O14" s="374"/>
      <c r="P14" s="374"/>
      <c r="Q14" s="372"/>
      <c r="R14" s="371" t="s">
        <v>47</v>
      </c>
      <c r="S14" s="372"/>
      <c r="T14" s="362" t="s">
        <v>46</v>
      </c>
      <c r="U14" s="364"/>
      <c r="V14" s="351" t="s">
        <v>9</v>
      </c>
    </row>
    <row r="15" spans="1:24" s="9" customFormat="1" ht="15" customHeight="1" x14ac:dyDescent="0.2">
      <c r="A15" s="352"/>
      <c r="B15" s="352"/>
      <c r="C15" s="352"/>
      <c r="D15" s="352"/>
      <c r="E15" s="352"/>
      <c r="F15" s="356" t="s">
        <v>20</v>
      </c>
      <c r="G15" s="356" t="s">
        <v>21</v>
      </c>
      <c r="H15" s="371" t="s">
        <v>36</v>
      </c>
      <c r="I15" s="372"/>
      <c r="J15" s="371" t="s">
        <v>35</v>
      </c>
      <c r="K15" s="372"/>
      <c r="L15" s="371" t="s">
        <v>34</v>
      </c>
      <c r="M15" s="372"/>
      <c r="N15" s="371" t="s">
        <v>33</v>
      </c>
      <c r="O15" s="372"/>
      <c r="P15" s="371" t="s">
        <v>32</v>
      </c>
      <c r="Q15" s="372"/>
      <c r="R15" s="356" t="s">
        <v>20</v>
      </c>
      <c r="S15" s="356" t="s">
        <v>21</v>
      </c>
      <c r="T15" s="365"/>
      <c r="U15" s="367"/>
      <c r="V15" s="352"/>
    </row>
    <row r="16" spans="1:24" s="9" customFormat="1" ht="78" customHeight="1" x14ac:dyDescent="0.2">
      <c r="A16" s="353"/>
      <c r="B16" s="353"/>
      <c r="C16" s="353"/>
      <c r="D16" s="353"/>
      <c r="E16" s="365"/>
      <c r="F16" s="357"/>
      <c r="G16" s="357"/>
      <c r="H16" s="26" t="s">
        <v>0</v>
      </c>
      <c r="I16" s="26" t="s">
        <v>5</v>
      </c>
      <c r="J16" s="26" t="s">
        <v>0</v>
      </c>
      <c r="K16" s="26" t="s">
        <v>5</v>
      </c>
      <c r="L16" s="26" t="s">
        <v>0</v>
      </c>
      <c r="M16" s="26" t="s">
        <v>5</v>
      </c>
      <c r="N16" s="26" t="s">
        <v>0</v>
      </c>
      <c r="O16" s="26" t="s">
        <v>5</v>
      </c>
      <c r="P16" s="26" t="s">
        <v>0</v>
      </c>
      <c r="Q16" s="26" t="s">
        <v>5</v>
      </c>
      <c r="R16" s="357"/>
      <c r="S16" s="357"/>
      <c r="T16" s="21" t="s">
        <v>24</v>
      </c>
      <c r="U16" s="21" t="s">
        <v>8</v>
      </c>
      <c r="V16" s="353"/>
    </row>
    <row r="17" spans="1:22" s="9" customFormat="1" ht="11.25" x14ac:dyDescent="0.2">
      <c r="A17" s="19">
        <v>1</v>
      </c>
      <c r="B17" s="19">
        <v>2</v>
      </c>
      <c r="C17" s="19">
        <v>3</v>
      </c>
      <c r="D17" s="19">
        <v>4</v>
      </c>
      <c r="E17" s="19">
        <v>5</v>
      </c>
      <c r="F17" s="19">
        <v>6</v>
      </c>
      <c r="G17" s="19">
        <v>7</v>
      </c>
      <c r="H17" s="19">
        <v>8</v>
      </c>
      <c r="I17" s="19">
        <v>9</v>
      </c>
      <c r="J17" s="19">
        <v>10</v>
      </c>
      <c r="K17" s="19">
        <v>11</v>
      </c>
      <c r="L17" s="19">
        <v>12</v>
      </c>
      <c r="M17" s="19">
        <v>13</v>
      </c>
      <c r="N17" s="19">
        <v>14</v>
      </c>
      <c r="O17" s="19">
        <v>15</v>
      </c>
      <c r="P17" s="19">
        <v>16</v>
      </c>
      <c r="Q17" s="19">
        <v>17</v>
      </c>
      <c r="R17" s="19">
        <v>18</v>
      </c>
      <c r="S17" s="19">
        <v>19</v>
      </c>
      <c r="T17" s="19">
        <v>20</v>
      </c>
      <c r="U17" s="19">
        <v>21</v>
      </c>
      <c r="V17" s="299">
        <v>22</v>
      </c>
    </row>
    <row r="18" spans="1:22" s="9" customFormat="1" ht="11.25" x14ac:dyDescent="0.2">
      <c r="A18" s="20"/>
      <c r="B18" s="18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8"/>
    </row>
    <row r="19" spans="1:22" s="9" customFormat="1" ht="11.25" x14ac:dyDescent="0.2">
      <c r="A19" s="373" t="s">
        <v>10</v>
      </c>
      <c r="B19" s="373"/>
      <c r="C19" s="373"/>
      <c r="D19" s="19">
        <f t="shared" ref="D19:T19" si="0">D47+D100+D107</f>
        <v>18.731000000000002</v>
      </c>
      <c r="E19" s="254">
        <f t="shared" si="0"/>
        <v>0</v>
      </c>
      <c r="F19" s="254">
        <f t="shared" si="0"/>
        <v>18.731000000000002</v>
      </c>
      <c r="G19" s="254">
        <f t="shared" si="0"/>
        <v>0</v>
      </c>
      <c r="H19" s="254">
        <f t="shared" si="0"/>
        <v>18.731000000000002</v>
      </c>
      <c r="I19" s="254">
        <f t="shared" si="0"/>
        <v>0</v>
      </c>
      <c r="J19" s="254">
        <f t="shared" si="0"/>
        <v>0.40100000000000002</v>
      </c>
      <c r="K19" s="254">
        <f t="shared" si="0"/>
        <v>0</v>
      </c>
      <c r="L19" s="254">
        <f t="shared" si="0"/>
        <v>9.1820000000000004</v>
      </c>
      <c r="M19" s="254">
        <f t="shared" si="0"/>
        <v>0</v>
      </c>
      <c r="N19" s="254">
        <f t="shared" si="0"/>
        <v>4.2889999999999997</v>
      </c>
      <c r="O19" s="254">
        <f t="shared" si="0"/>
        <v>0</v>
      </c>
      <c r="P19" s="254">
        <f t="shared" si="0"/>
        <v>4.859</v>
      </c>
      <c r="Q19" s="254">
        <f t="shared" si="0"/>
        <v>0</v>
      </c>
      <c r="R19" s="254">
        <f t="shared" si="0"/>
        <v>18.731000000000002</v>
      </c>
      <c r="S19" s="254">
        <f t="shared" si="0"/>
        <v>0</v>
      </c>
      <c r="T19" s="254">
        <f t="shared" si="0"/>
        <v>-9.1820000000000004</v>
      </c>
      <c r="U19" s="67">
        <f>IF(L19&lt;&gt;0,T19/L19,0)</f>
        <v>-1</v>
      </c>
      <c r="V19" s="18"/>
    </row>
    <row r="20" spans="1:22" s="9" customFormat="1" ht="11.25" x14ac:dyDescent="0.2">
      <c r="A20" s="72" t="s">
        <v>823</v>
      </c>
      <c r="B20" s="260" t="s">
        <v>824</v>
      </c>
      <c r="C20" s="26"/>
      <c r="D20" s="84" t="s">
        <v>868</v>
      </c>
      <c r="E20" s="84" t="s">
        <v>868</v>
      </c>
      <c r="F20" s="84" t="s">
        <v>868</v>
      </c>
      <c r="G20" s="84" t="s">
        <v>868</v>
      </c>
      <c r="H20" s="84" t="s">
        <v>868</v>
      </c>
      <c r="I20" s="84" t="s">
        <v>868</v>
      </c>
      <c r="J20" s="84" t="s">
        <v>868</v>
      </c>
      <c r="K20" s="84" t="s">
        <v>868</v>
      </c>
      <c r="L20" s="84" t="s">
        <v>868</v>
      </c>
      <c r="M20" s="84" t="s">
        <v>868</v>
      </c>
      <c r="N20" s="84" t="s">
        <v>868</v>
      </c>
      <c r="O20" s="84" t="s">
        <v>868</v>
      </c>
      <c r="P20" s="84" t="s">
        <v>868</v>
      </c>
      <c r="Q20" s="84" t="s">
        <v>868</v>
      </c>
      <c r="R20" s="84" t="s">
        <v>868</v>
      </c>
      <c r="S20" s="84" t="s">
        <v>868</v>
      </c>
      <c r="T20" s="84" t="s">
        <v>868</v>
      </c>
      <c r="U20" s="84" t="s">
        <v>868</v>
      </c>
      <c r="V20" s="95"/>
    </row>
    <row r="21" spans="1:22" s="9" customFormat="1" ht="21" x14ac:dyDescent="0.2">
      <c r="A21" s="72" t="s">
        <v>825</v>
      </c>
      <c r="B21" s="260" t="s">
        <v>826</v>
      </c>
      <c r="C21" s="26"/>
      <c r="D21" s="84" t="s">
        <v>868</v>
      </c>
      <c r="E21" s="84" t="s">
        <v>868</v>
      </c>
      <c r="F21" s="84" t="s">
        <v>868</v>
      </c>
      <c r="G21" s="84" t="s">
        <v>868</v>
      </c>
      <c r="H21" s="84" t="s">
        <v>868</v>
      </c>
      <c r="I21" s="84" t="s">
        <v>868</v>
      </c>
      <c r="J21" s="84" t="s">
        <v>868</v>
      </c>
      <c r="K21" s="84" t="s">
        <v>868</v>
      </c>
      <c r="L21" s="84" t="s">
        <v>868</v>
      </c>
      <c r="M21" s="84" t="s">
        <v>868</v>
      </c>
      <c r="N21" s="84" t="s">
        <v>868</v>
      </c>
      <c r="O21" s="84" t="s">
        <v>868</v>
      </c>
      <c r="P21" s="84" t="s">
        <v>868</v>
      </c>
      <c r="Q21" s="84" t="s">
        <v>868</v>
      </c>
      <c r="R21" s="84" t="s">
        <v>868</v>
      </c>
      <c r="S21" s="84" t="s">
        <v>868</v>
      </c>
      <c r="T21" s="84" t="s">
        <v>868</v>
      </c>
      <c r="U21" s="84" t="s">
        <v>868</v>
      </c>
      <c r="V21" s="95"/>
    </row>
    <row r="22" spans="1:22" s="9" customFormat="1" ht="42" x14ac:dyDescent="0.2">
      <c r="A22" s="72" t="s">
        <v>827</v>
      </c>
      <c r="B22" s="260" t="s">
        <v>828</v>
      </c>
      <c r="C22" s="26"/>
      <c r="D22" s="84" t="s">
        <v>868</v>
      </c>
      <c r="E22" s="84" t="s">
        <v>868</v>
      </c>
      <c r="F22" s="84" t="s">
        <v>868</v>
      </c>
      <c r="G22" s="84" t="s">
        <v>868</v>
      </c>
      <c r="H22" s="84" t="s">
        <v>868</v>
      </c>
      <c r="I22" s="84" t="s">
        <v>868</v>
      </c>
      <c r="J22" s="84" t="s">
        <v>868</v>
      </c>
      <c r="K22" s="84" t="s">
        <v>868</v>
      </c>
      <c r="L22" s="84" t="s">
        <v>868</v>
      </c>
      <c r="M22" s="84" t="s">
        <v>868</v>
      </c>
      <c r="N22" s="84" t="s">
        <v>868</v>
      </c>
      <c r="O22" s="84" t="s">
        <v>868</v>
      </c>
      <c r="P22" s="84" t="s">
        <v>868</v>
      </c>
      <c r="Q22" s="84" t="s">
        <v>868</v>
      </c>
      <c r="R22" s="84" t="s">
        <v>868</v>
      </c>
      <c r="S22" s="84" t="s">
        <v>868</v>
      </c>
      <c r="T22" s="84" t="s">
        <v>868</v>
      </c>
      <c r="U22" s="84" t="s">
        <v>868</v>
      </c>
      <c r="V22" s="95"/>
    </row>
    <row r="23" spans="1:22" s="9" customFormat="1" ht="21" x14ac:dyDescent="0.2">
      <c r="A23" s="72" t="s">
        <v>829</v>
      </c>
      <c r="B23" s="260" t="s">
        <v>830</v>
      </c>
      <c r="C23" s="26"/>
      <c r="D23" s="84" t="s">
        <v>868</v>
      </c>
      <c r="E23" s="84" t="s">
        <v>868</v>
      </c>
      <c r="F23" s="84" t="s">
        <v>868</v>
      </c>
      <c r="G23" s="84" t="s">
        <v>868</v>
      </c>
      <c r="H23" s="84" t="s">
        <v>868</v>
      </c>
      <c r="I23" s="84" t="s">
        <v>868</v>
      </c>
      <c r="J23" s="84" t="s">
        <v>868</v>
      </c>
      <c r="K23" s="84" t="s">
        <v>868</v>
      </c>
      <c r="L23" s="84" t="s">
        <v>868</v>
      </c>
      <c r="M23" s="84" t="s">
        <v>868</v>
      </c>
      <c r="N23" s="84" t="s">
        <v>868</v>
      </c>
      <c r="O23" s="84" t="s">
        <v>868</v>
      </c>
      <c r="P23" s="84" t="s">
        <v>868</v>
      </c>
      <c r="Q23" s="84" t="s">
        <v>868</v>
      </c>
      <c r="R23" s="84" t="s">
        <v>868</v>
      </c>
      <c r="S23" s="84" t="s">
        <v>868</v>
      </c>
      <c r="T23" s="84" t="s">
        <v>868</v>
      </c>
      <c r="U23" s="84" t="s">
        <v>868</v>
      </c>
      <c r="V23" s="95"/>
    </row>
    <row r="24" spans="1:22" s="9" customFormat="1" ht="31.5" x14ac:dyDescent="0.2">
      <c r="A24" s="72" t="s">
        <v>831</v>
      </c>
      <c r="B24" s="260" t="s">
        <v>832</v>
      </c>
      <c r="C24" s="26"/>
      <c r="D24" s="84" t="s">
        <v>868</v>
      </c>
      <c r="E24" s="84" t="s">
        <v>868</v>
      </c>
      <c r="F24" s="84" t="s">
        <v>868</v>
      </c>
      <c r="G24" s="84" t="s">
        <v>868</v>
      </c>
      <c r="H24" s="84" t="s">
        <v>868</v>
      </c>
      <c r="I24" s="84" t="s">
        <v>868</v>
      </c>
      <c r="J24" s="84" t="s">
        <v>868</v>
      </c>
      <c r="K24" s="84" t="s">
        <v>868</v>
      </c>
      <c r="L24" s="84" t="s">
        <v>868</v>
      </c>
      <c r="M24" s="84" t="s">
        <v>868</v>
      </c>
      <c r="N24" s="84" t="s">
        <v>868</v>
      </c>
      <c r="O24" s="84" t="s">
        <v>868</v>
      </c>
      <c r="P24" s="84" t="s">
        <v>868</v>
      </c>
      <c r="Q24" s="84" t="s">
        <v>868</v>
      </c>
      <c r="R24" s="84" t="s">
        <v>868</v>
      </c>
      <c r="S24" s="84" t="s">
        <v>868</v>
      </c>
      <c r="T24" s="84" t="s">
        <v>868</v>
      </c>
      <c r="U24" s="84" t="s">
        <v>868</v>
      </c>
      <c r="V24" s="95"/>
    </row>
    <row r="25" spans="1:22" s="9" customFormat="1" ht="11.25" x14ac:dyDescent="0.2">
      <c r="A25" s="72" t="s">
        <v>833</v>
      </c>
      <c r="B25" s="260" t="s">
        <v>834</v>
      </c>
      <c r="C25" s="26"/>
      <c r="D25" s="84" t="s">
        <v>868</v>
      </c>
      <c r="E25" s="84" t="s">
        <v>868</v>
      </c>
      <c r="F25" s="84" t="s">
        <v>868</v>
      </c>
      <c r="G25" s="84" t="s">
        <v>868</v>
      </c>
      <c r="H25" s="84" t="s">
        <v>868</v>
      </c>
      <c r="I25" s="84" t="s">
        <v>868</v>
      </c>
      <c r="J25" s="84" t="s">
        <v>868</v>
      </c>
      <c r="K25" s="84" t="s">
        <v>868</v>
      </c>
      <c r="L25" s="84" t="s">
        <v>868</v>
      </c>
      <c r="M25" s="84" t="s">
        <v>868</v>
      </c>
      <c r="N25" s="84" t="s">
        <v>868</v>
      </c>
      <c r="O25" s="84" t="s">
        <v>868</v>
      </c>
      <c r="P25" s="84" t="s">
        <v>868</v>
      </c>
      <c r="Q25" s="84" t="s">
        <v>868</v>
      </c>
      <c r="R25" s="84" t="s">
        <v>868</v>
      </c>
      <c r="S25" s="84" t="s">
        <v>868</v>
      </c>
      <c r="T25" s="84" t="s">
        <v>868</v>
      </c>
      <c r="U25" s="84" t="s">
        <v>868</v>
      </c>
      <c r="V25" s="95"/>
    </row>
    <row r="26" spans="1:22" s="9" customFormat="1" ht="11.25" x14ac:dyDescent="0.2">
      <c r="A26" s="72" t="s">
        <v>835</v>
      </c>
      <c r="B26" s="260" t="s">
        <v>836</v>
      </c>
      <c r="C26" s="26"/>
      <c r="D26" s="74">
        <f>D19</f>
        <v>18.731000000000002</v>
      </c>
      <c r="E26" s="74">
        <f t="shared" ref="E26:T26" si="1">E19</f>
        <v>0</v>
      </c>
      <c r="F26" s="74">
        <f t="shared" si="1"/>
        <v>18.731000000000002</v>
      </c>
      <c r="G26" s="74">
        <f t="shared" si="1"/>
        <v>0</v>
      </c>
      <c r="H26" s="74">
        <f t="shared" si="1"/>
        <v>18.731000000000002</v>
      </c>
      <c r="I26" s="74">
        <f t="shared" si="1"/>
        <v>0</v>
      </c>
      <c r="J26" s="74">
        <f t="shared" si="1"/>
        <v>0.40100000000000002</v>
      </c>
      <c r="K26" s="74">
        <f t="shared" si="1"/>
        <v>0</v>
      </c>
      <c r="L26" s="74">
        <f t="shared" si="1"/>
        <v>9.1820000000000004</v>
      </c>
      <c r="M26" s="74">
        <f t="shared" si="1"/>
        <v>0</v>
      </c>
      <c r="N26" s="74">
        <f t="shared" si="1"/>
        <v>4.2889999999999997</v>
      </c>
      <c r="O26" s="74">
        <f t="shared" si="1"/>
        <v>0</v>
      </c>
      <c r="P26" s="74">
        <f t="shared" si="1"/>
        <v>4.859</v>
      </c>
      <c r="Q26" s="74">
        <f t="shared" si="1"/>
        <v>0</v>
      </c>
      <c r="R26" s="74">
        <f t="shared" si="1"/>
        <v>18.731000000000002</v>
      </c>
      <c r="S26" s="74">
        <f t="shared" si="1"/>
        <v>0</v>
      </c>
      <c r="T26" s="74">
        <f t="shared" si="1"/>
        <v>-9.1820000000000004</v>
      </c>
      <c r="U26" s="96">
        <f>IF(L26&lt;&gt;0,T26/L26,0)</f>
        <v>-1</v>
      </c>
      <c r="V26" s="95"/>
    </row>
    <row r="27" spans="1:22" s="9" customFormat="1" ht="21" x14ac:dyDescent="0.2">
      <c r="A27" s="72" t="s">
        <v>481</v>
      </c>
      <c r="B27" s="260" t="s">
        <v>837</v>
      </c>
      <c r="C27" s="26"/>
      <c r="D27" s="84" t="s">
        <v>868</v>
      </c>
      <c r="E27" s="84" t="s">
        <v>868</v>
      </c>
      <c r="F27" s="84" t="s">
        <v>868</v>
      </c>
      <c r="G27" s="84" t="s">
        <v>868</v>
      </c>
      <c r="H27" s="84" t="s">
        <v>868</v>
      </c>
      <c r="I27" s="84" t="s">
        <v>868</v>
      </c>
      <c r="J27" s="84" t="s">
        <v>868</v>
      </c>
      <c r="K27" s="84" t="s">
        <v>868</v>
      </c>
      <c r="L27" s="84" t="s">
        <v>868</v>
      </c>
      <c r="M27" s="84" t="s">
        <v>868</v>
      </c>
      <c r="N27" s="84" t="s">
        <v>868</v>
      </c>
      <c r="O27" s="84" t="s">
        <v>868</v>
      </c>
      <c r="P27" s="84" t="s">
        <v>868</v>
      </c>
      <c r="Q27" s="84" t="s">
        <v>868</v>
      </c>
      <c r="R27" s="84" t="s">
        <v>868</v>
      </c>
      <c r="S27" s="84" t="s">
        <v>868</v>
      </c>
      <c r="T27" s="84" t="s">
        <v>868</v>
      </c>
      <c r="U27" s="84" t="s">
        <v>868</v>
      </c>
      <c r="V27" s="95"/>
    </row>
    <row r="28" spans="1:22" s="9" customFormat="1" ht="31.5" x14ac:dyDescent="0.2">
      <c r="A28" s="72" t="s">
        <v>479</v>
      </c>
      <c r="B28" s="260" t="s">
        <v>838</v>
      </c>
      <c r="C28" s="26"/>
      <c r="D28" s="84" t="s">
        <v>868</v>
      </c>
      <c r="E28" s="84" t="s">
        <v>868</v>
      </c>
      <c r="F28" s="84" t="s">
        <v>868</v>
      </c>
      <c r="G28" s="84" t="s">
        <v>868</v>
      </c>
      <c r="H28" s="84" t="s">
        <v>868</v>
      </c>
      <c r="I28" s="84" t="s">
        <v>868</v>
      </c>
      <c r="J28" s="84" t="s">
        <v>868</v>
      </c>
      <c r="K28" s="84" t="s">
        <v>868</v>
      </c>
      <c r="L28" s="84" t="s">
        <v>868</v>
      </c>
      <c r="M28" s="84" t="s">
        <v>868</v>
      </c>
      <c r="N28" s="84" t="s">
        <v>868</v>
      </c>
      <c r="O28" s="84" t="s">
        <v>868</v>
      </c>
      <c r="P28" s="84" t="s">
        <v>868</v>
      </c>
      <c r="Q28" s="84" t="s">
        <v>868</v>
      </c>
      <c r="R28" s="84" t="s">
        <v>868</v>
      </c>
      <c r="S28" s="84" t="s">
        <v>868</v>
      </c>
      <c r="T28" s="84" t="s">
        <v>868</v>
      </c>
      <c r="U28" s="84" t="s">
        <v>868</v>
      </c>
      <c r="V28" s="95"/>
    </row>
    <row r="29" spans="1:22" s="9" customFormat="1" ht="52.5" x14ac:dyDescent="0.2">
      <c r="A29" s="72" t="s">
        <v>477</v>
      </c>
      <c r="B29" s="260" t="s">
        <v>839</v>
      </c>
      <c r="C29" s="26"/>
      <c r="D29" s="84" t="s">
        <v>868</v>
      </c>
      <c r="E29" s="84" t="s">
        <v>868</v>
      </c>
      <c r="F29" s="84" t="s">
        <v>868</v>
      </c>
      <c r="G29" s="84" t="s">
        <v>868</v>
      </c>
      <c r="H29" s="84" t="s">
        <v>868</v>
      </c>
      <c r="I29" s="84" t="s">
        <v>868</v>
      </c>
      <c r="J29" s="84" t="s">
        <v>868</v>
      </c>
      <c r="K29" s="84" t="s">
        <v>868</v>
      </c>
      <c r="L29" s="84" t="s">
        <v>868</v>
      </c>
      <c r="M29" s="84" t="s">
        <v>868</v>
      </c>
      <c r="N29" s="84" t="s">
        <v>868</v>
      </c>
      <c r="O29" s="84" t="s">
        <v>868</v>
      </c>
      <c r="P29" s="84" t="s">
        <v>868</v>
      </c>
      <c r="Q29" s="84" t="s">
        <v>868</v>
      </c>
      <c r="R29" s="84" t="s">
        <v>868</v>
      </c>
      <c r="S29" s="84" t="s">
        <v>868</v>
      </c>
      <c r="T29" s="84" t="s">
        <v>868</v>
      </c>
      <c r="U29" s="84" t="s">
        <v>868</v>
      </c>
      <c r="V29" s="95"/>
    </row>
    <row r="30" spans="1:22" s="9" customFormat="1" ht="52.5" x14ac:dyDescent="0.2">
      <c r="A30" s="72" t="s">
        <v>472</v>
      </c>
      <c r="B30" s="260" t="s">
        <v>840</v>
      </c>
      <c r="C30" s="26"/>
      <c r="D30" s="84" t="s">
        <v>868</v>
      </c>
      <c r="E30" s="84" t="s">
        <v>868</v>
      </c>
      <c r="F30" s="84" t="s">
        <v>868</v>
      </c>
      <c r="G30" s="84" t="s">
        <v>868</v>
      </c>
      <c r="H30" s="84" t="s">
        <v>868</v>
      </c>
      <c r="I30" s="84" t="s">
        <v>868</v>
      </c>
      <c r="J30" s="84" t="s">
        <v>868</v>
      </c>
      <c r="K30" s="84" t="s">
        <v>868</v>
      </c>
      <c r="L30" s="84" t="s">
        <v>868</v>
      </c>
      <c r="M30" s="84" t="s">
        <v>868</v>
      </c>
      <c r="N30" s="84" t="s">
        <v>868</v>
      </c>
      <c r="O30" s="84" t="s">
        <v>868</v>
      </c>
      <c r="P30" s="84" t="s">
        <v>868</v>
      </c>
      <c r="Q30" s="84" t="s">
        <v>868</v>
      </c>
      <c r="R30" s="84" t="s">
        <v>868</v>
      </c>
      <c r="S30" s="84" t="s">
        <v>868</v>
      </c>
      <c r="T30" s="84" t="s">
        <v>868</v>
      </c>
      <c r="U30" s="84" t="s">
        <v>868</v>
      </c>
      <c r="V30" s="95"/>
    </row>
    <row r="31" spans="1:22" s="9" customFormat="1" ht="42" x14ac:dyDescent="0.2">
      <c r="A31" s="72" t="s">
        <v>470</v>
      </c>
      <c r="B31" s="260" t="s">
        <v>841</v>
      </c>
      <c r="C31" s="26"/>
      <c r="D31" s="84" t="s">
        <v>868</v>
      </c>
      <c r="E31" s="84" t="s">
        <v>868</v>
      </c>
      <c r="F31" s="84" t="s">
        <v>868</v>
      </c>
      <c r="G31" s="84" t="s">
        <v>868</v>
      </c>
      <c r="H31" s="84" t="s">
        <v>868</v>
      </c>
      <c r="I31" s="84" t="s">
        <v>868</v>
      </c>
      <c r="J31" s="84" t="s">
        <v>868</v>
      </c>
      <c r="K31" s="84" t="s">
        <v>868</v>
      </c>
      <c r="L31" s="84" t="s">
        <v>868</v>
      </c>
      <c r="M31" s="84" t="s">
        <v>868</v>
      </c>
      <c r="N31" s="84" t="s">
        <v>868</v>
      </c>
      <c r="O31" s="84" t="s">
        <v>868</v>
      </c>
      <c r="P31" s="84" t="s">
        <v>868</v>
      </c>
      <c r="Q31" s="84" t="s">
        <v>868</v>
      </c>
      <c r="R31" s="84" t="s">
        <v>868</v>
      </c>
      <c r="S31" s="84" t="s">
        <v>868</v>
      </c>
      <c r="T31" s="84" t="s">
        <v>868</v>
      </c>
      <c r="U31" s="84" t="s">
        <v>868</v>
      </c>
      <c r="V31" s="95"/>
    </row>
    <row r="32" spans="1:22" s="9" customFormat="1" ht="31.5" x14ac:dyDescent="0.2">
      <c r="A32" s="72" t="s">
        <v>451</v>
      </c>
      <c r="B32" s="260" t="s">
        <v>842</v>
      </c>
      <c r="C32" s="26"/>
      <c r="D32" s="84" t="s">
        <v>868</v>
      </c>
      <c r="E32" s="84" t="s">
        <v>868</v>
      </c>
      <c r="F32" s="84" t="s">
        <v>868</v>
      </c>
      <c r="G32" s="84" t="s">
        <v>868</v>
      </c>
      <c r="H32" s="84" t="s">
        <v>868</v>
      </c>
      <c r="I32" s="84" t="s">
        <v>868</v>
      </c>
      <c r="J32" s="84" t="s">
        <v>868</v>
      </c>
      <c r="K32" s="84" t="s">
        <v>868</v>
      </c>
      <c r="L32" s="84" t="s">
        <v>868</v>
      </c>
      <c r="M32" s="84" t="s">
        <v>868</v>
      </c>
      <c r="N32" s="84" t="s">
        <v>868</v>
      </c>
      <c r="O32" s="84" t="s">
        <v>868</v>
      </c>
      <c r="P32" s="84" t="s">
        <v>868</v>
      </c>
      <c r="Q32" s="84" t="s">
        <v>868</v>
      </c>
      <c r="R32" s="84" t="s">
        <v>868</v>
      </c>
      <c r="S32" s="84" t="s">
        <v>868</v>
      </c>
      <c r="T32" s="84" t="s">
        <v>868</v>
      </c>
      <c r="U32" s="84" t="s">
        <v>868</v>
      </c>
      <c r="V32" s="95"/>
    </row>
    <row r="33" spans="1:22" s="9" customFormat="1" ht="52.5" x14ac:dyDescent="0.2">
      <c r="A33" s="72" t="s">
        <v>449</v>
      </c>
      <c r="B33" s="260" t="s">
        <v>843</v>
      </c>
      <c r="C33" s="26"/>
      <c r="D33" s="84" t="s">
        <v>868</v>
      </c>
      <c r="E33" s="84" t="s">
        <v>868</v>
      </c>
      <c r="F33" s="84" t="s">
        <v>868</v>
      </c>
      <c r="G33" s="84" t="s">
        <v>868</v>
      </c>
      <c r="H33" s="84" t="s">
        <v>868</v>
      </c>
      <c r="I33" s="84" t="s">
        <v>868</v>
      </c>
      <c r="J33" s="84" t="s">
        <v>868</v>
      </c>
      <c r="K33" s="84" t="s">
        <v>868</v>
      </c>
      <c r="L33" s="84" t="s">
        <v>868</v>
      </c>
      <c r="M33" s="84" t="s">
        <v>868</v>
      </c>
      <c r="N33" s="84" t="s">
        <v>868</v>
      </c>
      <c r="O33" s="84" t="s">
        <v>868</v>
      </c>
      <c r="P33" s="84" t="s">
        <v>868</v>
      </c>
      <c r="Q33" s="84" t="s">
        <v>868</v>
      </c>
      <c r="R33" s="84" t="s">
        <v>868</v>
      </c>
      <c r="S33" s="84" t="s">
        <v>868</v>
      </c>
      <c r="T33" s="84" t="s">
        <v>868</v>
      </c>
      <c r="U33" s="84" t="s">
        <v>868</v>
      </c>
      <c r="V33" s="95"/>
    </row>
    <row r="34" spans="1:22" s="9" customFormat="1" ht="31.5" x14ac:dyDescent="0.2">
      <c r="A34" s="72" t="s">
        <v>448</v>
      </c>
      <c r="B34" s="260" t="s">
        <v>844</v>
      </c>
      <c r="C34" s="26"/>
      <c r="D34" s="84" t="s">
        <v>868</v>
      </c>
      <c r="E34" s="84" t="s">
        <v>868</v>
      </c>
      <c r="F34" s="84" t="s">
        <v>868</v>
      </c>
      <c r="G34" s="84" t="s">
        <v>868</v>
      </c>
      <c r="H34" s="84" t="s">
        <v>868</v>
      </c>
      <c r="I34" s="84" t="s">
        <v>868</v>
      </c>
      <c r="J34" s="84" t="s">
        <v>868</v>
      </c>
      <c r="K34" s="84" t="s">
        <v>868</v>
      </c>
      <c r="L34" s="84" t="s">
        <v>868</v>
      </c>
      <c r="M34" s="84" t="s">
        <v>868</v>
      </c>
      <c r="N34" s="84" t="s">
        <v>868</v>
      </c>
      <c r="O34" s="84" t="s">
        <v>868</v>
      </c>
      <c r="P34" s="84" t="s">
        <v>868</v>
      </c>
      <c r="Q34" s="84" t="s">
        <v>868</v>
      </c>
      <c r="R34" s="84" t="s">
        <v>868</v>
      </c>
      <c r="S34" s="84" t="s">
        <v>868</v>
      </c>
      <c r="T34" s="84" t="s">
        <v>868</v>
      </c>
      <c r="U34" s="84" t="s">
        <v>868</v>
      </c>
      <c r="V34" s="95"/>
    </row>
    <row r="35" spans="1:22" s="9" customFormat="1" ht="42" x14ac:dyDescent="0.2">
      <c r="A35" s="72" t="s">
        <v>446</v>
      </c>
      <c r="B35" s="260" t="s">
        <v>845</v>
      </c>
      <c r="C35" s="26"/>
      <c r="D35" s="84" t="s">
        <v>868</v>
      </c>
      <c r="E35" s="84" t="s">
        <v>868</v>
      </c>
      <c r="F35" s="84" t="s">
        <v>868</v>
      </c>
      <c r="G35" s="84" t="s">
        <v>868</v>
      </c>
      <c r="H35" s="84" t="s">
        <v>868</v>
      </c>
      <c r="I35" s="84" t="s">
        <v>868</v>
      </c>
      <c r="J35" s="84" t="s">
        <v>868</v>
      </c>
      <c r="K35" s="84" t="s">
        <v>868</v>
      </c>
      <c r="L35" s="84" t="s">
        <v>868</v>
      </c>
      <c r="M35" s="84" t="s">
        <v>868</v>
      </c>
      <c r="N35" s="84" t="s">
        <v>868</v>
      </c>
      <c r="O35" s="84" t="s">
        <v>868</v>
      </c>
      <c r="P35" s="84" t="s">
        <v>868</v>
      </c>
      <c r="Q35" s="84" t="s">
        <v>868</v>
      </c>
      <c r="R35" s="84" t="s">
        <v>868</v>
      </c>
      <c r="S35" s="84" t="s">
        <v>868</v>
      </c>
      <c r="T35" s="84" t="s">
        <v>868</v>
      </c>
      <c r="U35" s="84" t="s">
        <v>868</v>
      </c>
      <c r="V35" s="95"/>
    </row>
    <row r="36" spans="1:22" s="9" customFormat="1" ht="31.5" x14ac:dyDescent="0.2">
      <c r="A36" s="72" t="s">
        <v>846</v>
      </c>
      <c r="B36" s="260" t="s">
        <v>847</v>
      </c>
      <c r="C36" s="26"/>
      <c r="D36" s="84" t="s">
        <v>868</v>
      </c>
      <c r="E36" s="84" t="s">
        <v>868</v>
      </c>
      <c r="F36" s="84" t="s">
        <v>868</v>
      </c>
      <c r="G36" s="84" t="s">
        <v>868</v>
      </c>
      <c r="H36" s="84" t="s">
        <v>868</v>
      </c>
      <c r="I36" s="84" t="s">
        <v>868</v>
      </c>
      <c r="J36" s="84" t="s">
        <v>868</v>
      </c>
      <c r="K36" s="84" t="s">
        <v>868</v>
      </c>
      <c r="L36" s="84" t="s">
        <v>868</v>
      </c>
      <c r="M36" s="84" t="s">
        <v>868</v>
      </c>
      <c r="N36" s="84" t="s">
        <v>868</v>
      </c>
      <c r="O36" s="84" t="s">
        <v>868</v>
      </c>
      <c r="P36" s="84" t="s">
        <v>868</v>
      </c>
      <c r="Q36" s="84" t="s">
        <v>868</v>
      </c>
      <c r="R36" s="84" t="s">
        <v>868</v>
      </c>
      <c r="S36" s="84" t="s">
        <v>868</v>
      </c>
      <c r="T36" s="84" t="s">
        <v>868</v>
      </c>
      <c r="U36" s="84" t="s">
        <v>868</v>
      </c>
      <c r="V36" s="95"/>
    </row>
    <row r="37" spans="1:22" s="9" customFormat="1" ht="84" x14ac:dyDescent="0.2">
      <c r="A37" s="72" t="s">
        <v>846</v>
      </c>
      <c r="B37" s="260" t="s">
        <v>848</v>
      </c>
      <c r="C37" s="26"/>
      <c r="D37" s="84" t="s">
        <v>868</v>
      </c>
      <c r="E37" s="84" t="s">
        <v>868</v>
      </c>
      <c r="F37" s="84" t="s">
        <v>868</v>
      </c>
      <c r="G37" s="84" t="s">
        <v>868</v>
      </c>
      <c r="H37" s="84" t="s">
        <v>868</v>
      </c>
      <c r="I37" s="84" t="s">
        <v>868</v>
      </c>
      <c r="J37" s="84" t="s">
        <v>868</v>
      </c>
      <c r="K37" s="84" t="s">
        <v>868</v>
      </c>
      <c r="L37" s="84" t="s">
        <v>868</v>
      </c>
      <c r="M37" s="84" t="s">
        <v>868</v>
      </c>
      <c r="N37" s="84" t="s">
        <v>868</v>
      </c>
      <c r="O37" s="84" t="s">
        <v>868</v>
      </c>
      <c r="P37" s="84" t="s">
        <v>868</v>
      </c>
      <c r="Q37" s="84" t="s">
        <v>868</v>
      </c>
      <c r="R37" s="84" t="s">
        <v>868</v>
      </c>
      <c r="S37" s="84" t="s">
        <v>868</v>
      </c>
      <c r="T37" s="84" t="s">
        <v>868</v>
      </c>
      <c r="U37" s="84" t="s">
        <v>868</v>
      </c>
      <c r="V37" s="95"/>
    </row>
    <row r="38" spans="1:22" s="9" customFormat="1" ht="73.5" x14ac:dyDescent="0.2">
      <c r="A38" s="72" t="s">
        <v>846</v>
      </c>
      <c r="B38" s="260" t="s">
        <v>849</v>
      </c>
      <c r="C38" s="26"/>
      <c r="D38" s="84" t="s">
        <v>868</v>
      </c>
      <c r="E38" s="84" t="s">
        <v>868</v>
      </c>
      <c r="F38" s="84" t="s">
        <v>868</v>
      </c>
      <c r="G38" s="84" t="s">
        <v>868</v>
      </c>
      <c r="H38" s="84" t="s">
        <v>868</v>
      </c>
      <c r="I38" s="84" t="s">
        <v>868</v>
      </c>
      <c r="J38" s="84" t="s">
        <v>868</v>
      </c>
      <c r="K38" s="84" t="s">
        <v>868</v>
      </c>
      <c r="L38" s="84" t="s">
        <v>868</v>
      </c>
      <c r="M38" s="84" t="s">
        <v>868</v>
      </c>
      <c r="N38" s="84" t="s">
        <v>868</v>
      </c>
      <c r="O38" s="84" t="s">
        <v>868</v>
      </c>
      <c r="P38" s="84" t="s">
        <v>868</v>
      </c>
      <c r="Q38" s="84" t="s">
        <v>868</v>
      </c>
      <c r="R38" s="84" t="s">
        <v>868</v>
      </c>
      <c r="S38" s="84" t="s">
        <v>868</v>
      </c>
      <c r="T38" s="84" t="s">
        <v>868</v>
      </c>
      <c r="U38" s="84" t="s">
        <v>868</v>
      </c>
      <c r="V38" s="95"/>
    </row>
    <row r="39" spans="1:22" s="9" customFormat="1" ht="73.5" x14ac:dyDescent="0.2">
      <c r="A39" s="72" t="s">
        <v>846</v>
      </c>
      <c r="B39" s="260" t="s">
        <v>850</v>
      </c>
      <c r="C39" s="26"/>
      <c r="D39" s="84" t="s">
        <v>868</v>
      </c>
      <c r="E39" s="84" t="s">
        <v>868</v>
      </c>
      <c r="F39" s="84" t="s">
        <v>868</v>
      </c>
      <c r="G39" s="84" t="s">
        <v>868</v>
      </c>
      <c r="H39" s="84" t="s">
        <v>868</v>
      </c>
      <c r="I39" s="84" t="s">
        <v>868</v>
      </c>
      <c r="J39" s="84" t="s">
        <v>868</v>
      </c>
      <c r="K39" s="84" t="s">
        <v>868</v>
      </c>
      <c r="L39" s="84" t="s">
        <v>868</v>
      </c>
      <c r="M39" s="84" t="s">
        <v>868</v>
      </c>
      <c r="N39" s="84" t="s">
        <v>868</v>
      </c>
      <c r="O39" s="84" t="s">
        <v>868</v>
      </c>
      <c r="P39" s="84" t="s">
        <v>868</v>
      </c>
      <c r="Q39" s="84" t="s">
        <v>868</v>
      </c>
      <c r="R39" s="84" t="s">
        <v>868</v>
      </c>
      <c r="S39" s="84" t="s">
        <v>868</v>
      </c>
      <c r="T39" s="84" t="s">
        <v>868</v>
      </c>
      <c r="U39" s="84" t="s">
        <v>868</v>
      </c>
      <c r="V39" s="95"/>
    </row>
    <row r="40" spans="1:22" s="9" customFormat="1" ht="31.5" x14ac:dyDescent="0.2">
      <c r="A40" s="72" t="s">
        <v>851</v>
      </c>
      <c r="B40" s="260" t="s">
        <v>847</v>
      </c>
      <c r="C40" s="26"/>
      <c r="D40" s="84" t="s">
        <v>868</v>
      </c>
      <c r="E40" s="84" t="s">
        <v>868</v>
      </c>
      <c r="F40" s="84" t="s">
        <v>868</v>
      </c>
      <c r="G40" s="84" t="s">
        <v>868</v>
      </c>
      <c r="H40" s="84" t="s">
        <v>868</v>
      </c>
      <c r="I40" s="84" t="s">
        <v>868</v>
      </c>
      <c r="J40" s="84" t="s">
        <v>868</v>
      </c>
      <c r="K40" s="84" t="s">
        <v>868</v>
      </c>
      <c r="L40" s="84" t="s">
        <v>868</v>
      </c>
      <c r="M40" s="84" t="s">
        <v>868</v>
      </c>
      <c r="N40" s="84" t="s">
        <v>868</v>
      </c>
      <c r="O40" s="84" t="s">
        <v>868</v>
      </c>
      <c r="P40" s="84" t="s">
        <v>868</v>
      </c>
      <c r="Q40" s="84" t="s">
        <v>868</v>
      </c>
      <c r="R40" s="84" t="s">
        <v>868</v>
      </c>
      <c r="S40" s="84" t="s">
        <v>868</v>
      </c>
      <c r="T40" s="84" t="s">
        <v>868</v>
      </c>
      <c r="U40" s="84" t="s">
        <v>868</v>
      </c>
      <c r="V40" s="95"/>
    </row>
    <row r="41" spans="1:22" s="9" customFormat="1" ht="84" x14ac:dyDescent="0.2">
      <c r="A41" s="72" t="s">
        <v>851</v>
      </c>
      <c r="B41" s="260" t="s">
        <v>848</v>
      </c>
      <c r="C41" s="26"/>
      <c r="D41" s="84" t="s">
        <v>868</v>
      </c>
      <c r="E41" s="84" t="s">
        <v>868</v>
      </c>
      <c r="F41" s="84" t="s">
        <v>868</v>
      </c>
      <c r="G41" s="84" t="s">
        <v>868</v>
      </c>
      <c r="H41" s="84" t="s">
        <v>868</v>
      </c>
      <c r="I41" s="84" t="s">
        <v>868</v>
      </c>
      <c r="J41" s="84" t="s">
        <v>868</v>
      </c>
      <c r="K41" s="84" t="s">
        <v>868</v>
      </c>
      <c r="L41" s="84" t="s">
        <v>868</v>
      </c>
      <c r="M41" s="84" t="s">
        <v>868</v>
      </c>
      <c r="N41" s="84" t="s">
        <v>868</v>
      </c>
      <c r="O41" s="84" t="s">
        <v>868</v>
      </c>
      <c r="P41" s="84" t="s">
        <v>868</v>
      </c>
      <c r="Q41" s="84" t="s">
        <v>868</v>
      </c>
      <c r="R41" s="84" t="s">
        <v>868</v>
      </c>
      <c r="S41" s="84" t="s">
        <v>868</v>
      </c>
      <c r="T41" s="84" t="s">
        <v>868</v>
      </c>
      <c r="U41" s="84" t="s">
        <v>868</v>
      </c>
      <c r="V41" s="95"/>
    </row>
    <row r="42" spans="1:22" s="9" customFormat="1" ht="73.5" x14ac:dyDescent="0.2">
      <c r="A42" s="72" t="s">
        <v>851</v>
      </c>
      <c r="B42" s="260" t="s">
        <v>849</v>
      </c>
      <c r="C42" s="26"/>
      <c r="D42" s="84" t="s">
        <v>868</v>
      </c>
      <c r="E42" s="84" t="s">
        <v>868</v>
      </c>
      <c r="F42" s="84" t="s">
        <v>868</v>
      </c>
      <c r="G42" s="84" t="s">
        <v>868</v>
      </c>
      <c r="H42" s="84" t="s">
        <v>868</v>
      </c>
      <c r="I42" s="84" t="s">
        <v>868</v>
      </c>
      <c r="J42" s="84" t="s">
        <v>868</v>
      </c>
      <c r="K42" s="84" t="s">
        <v>868</v>
      </c>
      <c r="L42" s="84" t="s">
        <v>868</v>
      </c>
      <c r="M42" s="84" t="s">
        <v>868</v>
      </c>
      <c r="N42" s="84" t="s">
        <v>868</v>
      </c>
      <c r="O42" s="84" t="s">
        <v>868</v>
      </c>
      <c r="P42" s="84" t="s">
        <v>868</v>
      </c>
      <c r="Q42" s="84" t="s">
        <v>868</v>
      </c>
      <c r="R42" s="84" t="s">
        <v>868</v>
      </c>
      <c r="S42" s="84" t="s">
        <v>868</v>
      </c>
      <c r="T42" s="84" t="s">
        <v>868</v>
      </c>
      <c r="U42" s="84" t="s">
        <v>868</v>
      </c>
      <c r="V42" s="95"/>
    </row>
    <row r="43" spans="1:22" s="9" customFormat="1" ht="73.5" x14ac:dyDescent="0.2">
      <c r="A43" s="72" t="s">
        <v>851</v>
      </c>
      <c r="B43" s="260" t="s">
        <v>852</v>
      </c>
      <c r="C43" s="26"/>
      <c r="D43" s="84" t="s">
        <v>868</v>
      </c>
      <c r="E43" s="84" t="s">
        <v>868</v>
      </c>
      <c r="F43" s="84" t="s">
        <v>868</v>
      </c>
      <c r="G43" s="84" t="s">
        <v>868</v>
      </c>
      <c r="H43" s="84" t="s">
        <v>868</v>
      </c>
      <c r="I43" s="84" t="s">
        <v>868</v>
      </c>
      <c r="J43" s="84" t="s">
        <v>868</v>
      </c>
      <c r="K43" s="84" t="s">
        <v>868</v>
      </c>
      <c r="L43" s="84" t="s">
        <v>868</v>
      </c>
      <c r="M43" s="84" t="s">
        <v>868</v>
      </c>
      <c r="N43" s="84" t="s">
        <v>868</v>
      </c>
      <c r="O43" s="84" t="s">
        <v>868</v>
      </c>
      <c r="P43" s="84" t="s">
        <v>868</v>
      </c>
      <c r="Q43" s="84" t="s">
        <v>868</v>
      </c>
      <c r="R43" s="84" t="s">
        <v>868</v>
      </c>
      <c r="S43" s="84" t="s">
        <v>868</v>
      </c>
      <c r="T43" s="84" t="s">
        <v>868</v>
      </c>
      <c r="U43" s="84" t="s">
        <v>868</v>
      </c>
      <c r="V43" s="95"/>
    </row>
    <row r="44" spans="1:22" s="9" customFormat="1" ht="63" x14ac:dyDescent="0.2">
      <c r="A44" s="72" t="s">
        <v>853</v>
      </c>
      <c r="B44" s="260" t="s">
        <v>854</v>
      </c>
      <c r="C44" s="26"/>
      <c r="D44" s="84" t="s">
        <v>868</v>
      </c>
      <c r="E44" s="84" t="s">
        <v>868</v>
      </c>
      <c r="F44" s="84" t="s">
        <v>868</v>
      </c>
      <c r="G44" s="84" t="s">
        <v>868</v>
      </c>
      <c r="H44" s="84" t="s">
        <v>868</v>
      </c>
      <c r="I44" s="84" t="s">
        <v>868</v>
      </c>
      <c r="J44" s="84" t="s">
        <v>868</v>
      </c>
      <c r="K44" s="84" t="s">
        <v>868</v>
      </c>
      <c r="L44" s="84" t="s">
        <v>868</v>
      </c>
      <c r="M44" s="84" t="s">
        <v>868</v>
      </c>
      <c r="N44" s="84" t="s">
        <v>868</v>
      </c>
      <c r="O44" s="84" t="s">
        <v>868</v>
      </c>
      <c r="P44" s="84" t="s">
        <v>868</v>
      </c>
      <c r="Q44" s="84" t="s">
        <v>868</v>
      </c>
      <c r="R44" s="84" t="s">
        <v>868</v>
      </c>
      <c r="S44" s="84" t="s">
        <v>868</v>
      </c>
      <c r="T44" s="84" t="s">
        <v>868</v>
      </c>
      <c r="U44" s="84" t="s">
        <v>868</v>
      </c>
      <c r="V44" s="95"/>
    </row>
    <row r="45" spans="1:22" s="9" customFormat="1" ht="52.5" x14ac:dyDescent="0.2">
      <c r="A45" s="72" t="s">
        <v>855</v>
      </c>
      <c r="B45" s="260" t="s">
        <v>856</v>
      </c>
      <c r="C45" s="26"/>
      <c r="D45" s="84" t="s">
        <v>868</v>
      </c>
      <c r="E45" s="84" t="s">
        <v>868</v>
      </c>
      <c r="F45" s="84" t="s">
        <v>868</v>
      </c>
      <c r="G45" s="84" t="s">
        <v>868</v>
      </c>
      <c r="H45" s="84" t="s">
        <v>868</v>
      </c>
      <c r="I45" s="84" t="s">
        <v>868</v>
      </c>
      <c r="J45" s="84" t="s">
        <v>868</v>
      </c>
      <c r="K45" s="84" t="s">
        <v>868</v>
      </c>
      <c r="L45" s="84" t="s">
        <v>868</v>
      </c>
      <c r="M45" s="84" t="s">
        <v>868</v>
      </c>
      <c r="N45" s="84" t="s">
        <v>868</v>
      </c>
      <c r="O45" s="84" t="s">
        <v>868</v>
      </c>
      <c r="P45" s="84" t="s">
        <v>868</v>
      </c>
      <c r="Q45" s="84" t="s">
        <v>868</v>
      </c>
      <c r="R45" s="84" t="s">
        <v>868</v>
      </c>
      <c r="S45" s="84" t="s">
        <v>868</v>
      </c>
      <c r="T45" s="84" t="s">
        <v>868</v>
      </c>
      <c r="U45" s="84" t="s">
        <v>868</v>
      </c>
      <c r="V45" s="95"/>
    </row>
    <row r="46" spans="1:22" s="9" customFormat="1" ht="63" x14ac:dyDescent="0.2">
      <c r="A46" s="72" t="s">
        <v>857</v>
      </c>
      <c r="B46" s="260" t="s">
        <v>858</v>
      </c>
      <c r="C46" s="26"/>
      <c r="D46" s="84" t="s">
        <v>868</v>
      </c>
      <c r="E46" s="84" t="s">
        <v>868</v>
      </c>
      <c r="F46" s="84" t="s">
        <v>868</v>
      </c>
      <c r="G46" s="84" t="s">
        <v>868</v>
      </c>
      <c r="H46" s="84" t="s">
        <v>868</v>
      </c>
      <c r="I46" s="84" t="s">
        <v>868</v>
      </c>
      <c r="J46" s="84" t="s">
        <v>868</v>
      </c>
      <c r="K46" s="84" t="s">
        <v>868</v>
      </c>
      <c r="L46" s="84" t="s">
        <v>868</v>
      </c>
      <c r="M46" s="84" t="s">
        <v>868</v>
      </c>
      <c r="N46" s="84" t="s">
        <v>868</v>
      </c>
      <c r="O46" s="84" t="s">
        <v>868</v>
      </c>
      <c r="P46" s="84" t="s">
        <v>868</v>
      </c>
      <c r="Q46" s="84" t="s">
        <v>868</v>
      </c>
      <c r="R46" s="84" t="s">
        <v>868</v>
      </c>
      <c r="S46" s="84" t="s">
        <v>868</v>
      </c>
      <c r="T46" s="84" t="s">
        <v>868</v>
      </c>
      <c r="U46" s="84" t="s">
        <v>868</v>
      </c>
      <c r="V46" s="95"/>
    </row>
    <row r="47" spans="1:22" s="9" customFormat="1" ht="31.5" x14ac:dyDescent="0.2">
      <c r="A47" s="72" t="s">
        <v>444</v>
      </c>
      <c r="B47" s="260" t="s">
        <v>859</v>
      </c>
      <c r="C47" s="26"/>
      <c r="D47" s="74">
        <f>D48+D66+D84</f>
        <v>10.184000000000001</v>
      </c>
      <c r="E47" s="74">
        <f t="shared" ref="E47:T47" si="2">E48+E66+E84</f>
        <v>0</v>
      </c>
      <c r="F47" s="74">
        <f t="shared" si="2"/>
        <v>10.184000000000001</v>
      </c>
      <c r="G47" s="74">
        <f t="shared" si="2"/>
        <v>0</v>
      </c>
      <c r="H47" s="74">
        <f t="shared" si="2"/>
        <v>10.184000000000001</v>
      </c>
      <c r="I47" s="74">
        <f t="shared" si="2"/>
        <v>0</v>
      </c>
      <c r="J47" s="74">
        <f t="shared" si="2"/>
        <v>0.40100000000000002</v>
      </c>
      <c r="K47" s="74">
        <f t="shared" si="2"/>
        <v>0</v>
      </c>
      <c r="L47" s="74">
        <f t="shared" si="2"/>
        <v>9.1820000000000004</v>
      </c>
      <c r="M47" s="74">
        <f t="shared" si="2"/>
        <v>0</v>
      </c>
      <c r="N47" s="74">
        <f t="shared" si="2"/>
        <v>0</v>
      </c>
      <c r="O47" s="74">
        <f t="shared" si="2"/>
        <v>0</v>
      </c>
      <c r="P47" s="74">
        <f t="shared" si="2"/>
        <v>0.60099999999999998</v>
      </c>
      <c r="Q47" s="74">
        <f t="shared" si="2"/>
        <v>0</v>
      </c>
      <c r="R47" s="74">
        <f t="shared" si="2"/>
        <v>10.184000000000001</v>
      </c>
      <c r="S47" s="74">
        <f t="shared" si="2"/>
        <v>0</v>
      </c>
      <c r="T47" s="74">
        <f t="shared" si="2"/>
        <v>-9.1820000000000004</v>
      </c>
      <c r="U47" s="96">
        <f t="shared" ref="U47:U54" si="3">IF(L47&lt;&gt;0,T47/L47,0)</f>
        <v>-1</v>
      </c>
      <c r="V47" s="95"/>
    </row>
    <row r="48" spans="1:22" s="9" customFormat="1" ht="52.5" x14ac:dyDescent="0.2">
      <c r="A48" s="72" t="s">
        <v>442</v>
      </c>
      <c r="B48" s="260" t="s">
        <v>860</v>
      </c>
      <c r="C48" s="26"/>
      <c r="D48" s="74">
        <f>D49</f>
        <v>1.002</v>
      </c>
      <c r="E48" s="74">
        <f t="shared" ref="E48:T48" si="4">E49</f>
        <v>0</v>
      </c>
      <c r="F48" s="74">
        <f t="shared" si="4"/>
        <v>1.002</v>
      </c>
      <c r="G48" s="74">
        <f t="shared" si="4"/>
        <v>0</v>
      </c>
      <c r="H48" s="74">
        <f t="shared" si="4"/>
        <v>1.002</v>
      </c>
      <c r="I48" s="74">
        <f t="shared" si="4"/>
        <v>0</v>
      </c>
      <c r="J48" s="74">
        <f t="shared" si="4"/>
        <v>0.40100000000000002</v>
      </c>
      <c r="K48" s="74">
        <f t="shared" si="4"/>
        <v>0</v>
      </c>
      <c r="L48" s="74">
        <f t="shared" si="4"/>
        <v>0</v>
      </c>
      <c r="M48" s="74">
        <f t="shared" si="4"/>
        <v>0</v>
      </c>
      <c r="N48" s="74">
        <f t="shared" si="4"/>
        <v>0</v>
      </c>
      <c r="O48" s="74">
        <f t="shared" si="4"/>
        <v>0</v>
      </c>
      <c r="P48" s="74">
        <f t="shared" si="4"/>
        <v>0.60099999999999998</v>
      </c>
      <c r="Q48" s="74">
        <f t="shared" si="4"/>
        <v>0</v>
      </c>
      <c r="R48" s="74">
        <f t="shared" si="4"/>
        <v>1.002</v>
      </c>
      <c r="S48" s="74">
        <f t="shared" si="4"/>
        <v>0</v>
      </c>
      <c r="T48" s="74">
        <f t="shared" si="4"/>
        <v>0</v>
      </c>
      <c r="U48" s="96">
        <f t="shared" si="3"/>
        <v>0</v>
      </c>
      <c r="V48" s="95"/>
    </row>
    <row r="49" spans="1:22" s="9" customFormat="1" ht="21" x14ac:dyDescent="0.2">
      <c r="A49" s="72" t="s">
        <v>440</v>
      </c>
      <c r="B49" s="260" t="s">
        <v>861</v>
      </c>
      <c r="C49" s="26"/>
      <c r="D49" s="74">
        <f>SUM(D50:D64)</f>
        <v>1.002</v>
      </c>
      <c r="E49" s="74">
        <f t="shared" ref="E49:T49" si="5">SUM(E50:E64)</f>
        <v>0</v>
      </c>
      <c r="F49" s="74">
        <f t="shared" si="5"/>
        <v>1.002</v>
      </c>
      <c r="G49" s="74">
        <f t="shared" si="5"/>
        <v>0</v>
      </c>
      <c r="H49" s="74">
        <f t="shared" si="5"/>
        <v>1.002</v>
      </c>
      <c r="I49" s="74">
        <f t="shared" si="5"/>
        <v>0</v>
      </c>
      <c r="J49" s="74">
        <f t="shared" si="5"/>
        <v>0.40100000000000002</v>
      </c>
      <c r="K49" s="74">
        <f t="shared" si="5"/>
        <v>0</v>
      </c>
      <c r="L49" s="74">
        <f t="shared" si="5"/>
        <v>0</v>
      </c>
      <c r="M49" s="74">
        <f t="shared" si="5"/>
        <v>0</v>
      </c>
      <c r="N49" s="74">
        <f t="shared" si="5"/>
        <v>0</v>
      </c>
      <c r="O49" s="74">
        <f t="shared" si="5"/>
        <v>0</v>
      </c>
      <c r="P49" s="74">
        <f t="shared" si="5"/>
        <v>0.60099999999999998</v>
      </c>
      <c r="Q49" s="74">
        <f t="shared" si="5"/>
        <v>0</v>
      </c>
      <c r="R49" s="74">
        <f t="shared" si="5"/>
        <v>1.002</v>
      </c>
      <c r="S49" s="74">
        <f t="shared" si="5"/>
        <v>0</v>
      </c>
      <c r="T49" s="74">
        <f t="shared" si="5"/>
        <v>0</v>
      </c>
      <c r="U49" s="96">
        <f t="shared" si="3"/>
        <v>0</v>
      </c>
      <c r="V49" s="95"/>
    </row>
    <row r="50" spans="1:22" s="9" customFormat="1" ht="22.5" x14ac:dyDescent="0.2">
      <c r="A50" s="285" t="s">
        <v>440</v>
      </c>
      <c r="B50" s="261" t="str">
        <f>'10'!B50</f>
        <v>Замена КТП - 1 (без трансформатора) по адресу:  ул. Свободы</v>
      </c>
      <c r="C50" s="323" t="str">
        <f>'10'!C50</f>
        <v>O_GES_01</v>
      </c>
      <c r="D50" s="133">
        <v>0.2</v>
      </c>
      <c r="E50" s="253"/>
      <c r="F50" s="133">
        <f t="shared" ref="F50:F54" si="6">D50-E50</f>
        <v>0.2</v>
      </c>
      <c r="G50" s="253"/>
      <c r="H50" s="133">
        <f t="shared" ref="H50:H64" si="7">J50+L50+N50+P50</f>
        <v>0.2</v>
      </c>
      <c r="I50" s="284">
        <f t="shared" ref="I50:I64" si="8">K50+M50+O50+Q50</f>
        <v>0</v>
      </c>
      <c r="J50" s="133">
        <v>0.2</v>
      </c>
      <c r="K50" s="123"/>
      <c r="L50" s="123"/>
      <c r="M50" s="123"/>
      <c r="N50" s="123"/>
      <c r="O50" s="123"/>
      <c r="P50" s="123"/>
      <c r="Q50" s="123"/>
      <c r="R50" s="133">
        <f>F50-I50</f>
        <v>0.2</v>
      </c>
      <c r="S50" s="253"/>
      <c r="T50" s="332">
        <f t="shared" ref="T50:T54" si="9">M50-L50</f>
        <v>0</v>
      </c>
      <c r="U50" s="94">
        <f t="shared" si="3"/>
        <v>0</v>
      </c>
      <c r="V50" s="95" t="str">
        <f>'10'!T50</f>
        <v>Из-за несвоевременного финансирования</v>
      </c>
    </row>
    <row r="51" spans="1:22" s="9" customFormat="1" ht="22.5" x14ac:dyDescent="0.2">
      <c r="A51" s="285" t="s">
        <v>440</v>
      </c>
      <c r="B51" s="261" t="str">
        <f>'10'!B51</f>
        <v>Замена КТП - 2 (без трансформатора) по адресу:  ул. Свободы</v>
      </c>
      <c r="C51" s="323" t="str">
        <f>'10'!C51</f>
        <v>O_GES_02</v>
      </c>
      <c r="D51" s="133">
        <v>0.20100000000000001</v>
      </c>
      <c r="E51" s="315"/>
      <c r="F51" s="133">
        <f t="shared" si="6"/>
        <v>0.20100000000000001</v>
      </c>
      <c r="G51" s="315"/>
      <c r="H51" s="133">
        <f t="shared" ref="H51:H63" si="10">J51+L51+N51+P51</f>
        <v>0.20100000000000001</v>
      </c>
      <c r="I51" s="315">
        <f t="shared" ref="I51:I63" si="11">K51+M51+O51+Q51</f>
        <v>0</v>
      </c>
      <c r="J51" s="133">
        <v>0.20100000000000001</v>
      </c>
      <c r="K51" s="123"/>
      <c r="L51" s="123"/>
      <c r="M51" s="123"/>
      <c r="N51" s="123"/>
      <c r="O51" s="123"/>
      <c r="P51" s="123"/>
      <c r="Q51" s="123"/>
      <c r="R51" s="133">
        <f t="shared" ref="R51:R56" si="12">F51-I51</f>
        <v>0.20100000000000001</v>
      </c>
      <c r="S51" s="315"/>
      <c r="T51" s="332">
        <f t="shared" si="9"/>
        <v>0</v>
      </c>
      <c r="U51" s="94">
        <f t="shared" si="3"/>
        <v>0</v>
      </c>
      <c r="V51" s="95" t="str">
        <f>'10'!T51</f>
        <v>Из-за несвоевременного финансирования</v>
      </c>
    </row>
    <row r="52" spans="1:22" s="9" customFormat="1" ht="22.5" x14ac:dyDescent="0.2">
      <c r="A52" s="285" t="s">
        <v>440</v>
      </c>
      <c r="B52" s="261" t="str">
        <f>'10'!B52</f>
        <v>Замена КТП - 3 (без трансформатора) по адресу:  ул. Свободы</v>
      </c>
      <c r="C52" s="323" t="str">
        <f>'10'!C52</f>
        <v>O_GES_03</v>
      </c>
      <c r="D52" s="133">
        <v>0.2</v>
      </c>
      <c r="E52" s="315"/>
      <c r="F52" s="133">
        <f t="shared" si="6"/>
        <v>0.2</v>
      </c>
      <c r="G52" s="315"/>
      <c r="H52" s="133">
        <f t="shared" si="10"/>
        <v>0.2</v>
      </c>
      <c r="I52" s="315">
        <f t="shared" si="11"/>
        <v>0</v>
      </c>
      <c r="J52" s="123"/>
      <c r="K52" s="123"/>
      <c r="L52" s="123"/>
      <c r="M52" s="123"/>
      <c r="N52" s="123"/>
      <c r="O52" s="123"/>
      <c r="P52" s="133">
        <v>0.2</v>
      </c>
      <c r="Q52" s="123"/>
      <c r="R52" s="133">
        <f t="shared" si="12"/>
        <v>0.2</v>
      </c>
      <c r="S52" s="315"/>
      <c r="T52" s="332">
        <f t="shared" si="9"/>
        <v>0</v>
      </c>
      <c r="U52" s="94">
        <f t="shared" si="3"/>
        <v>0</v>
      </c>
      <c r="V52" s="95" t="str">
        <f>'10'!T52</f>
        <v xml:space="preserve"> </v>
      </c>
    </row>
    <row r="53" spans="1:22" s="9" customFormat="1" ht="22.5" x14ac:dyDescent="0.2">
      <c r="A53" s="285" t="s">
        <v>440</v>
      </c>
      <c r="B53" s="261" t="str">
        <f>'10'!B53</f>
        <v>Замена КТП - 5 (без трансформатора) по адресу:  ул. Свободы</v>
      </c>
      <c r="C53" s="323" t="str">
        <f>'10'!C53</f>
        <v>O_GES_04</v>
      </c>
      <c r="D53" s="133">
        <v>0.20100000000000001</v>
      </c>
      <c r="E53" s="315"/>
      <c r="F53" s="133">
        <f t="shared" si="6"/>
        <v>0.20100000000000001</v>
      </c>
      <c r="G53" s="315"/>
      <c r="H53" s="133">
        <f t="shared" si="10"/>
        <v>0.20100000000000001</v>
      </c>
      <c r="I53" s="315">
        <f t="shared" si="11"/>
        <v>0</v>
      </c>
      <c r="J53" s="123"/>
      <c r="K53" s="123"/>
      <c r="L53" s="123"/>
      <c r="M53" s="123"/>
      <c r="N53" s="123"/>
      <c r="O53" s="123"/>
      <c r="P53" s="133">
        <v>0.20100000000000001</v>
      </c>
      <c r="Q53" s="123"/>
      <c r="R53" s="133">
        <f t="shared" si="12"/>
        <v>0.20100000000000001</v>
      </c>
      <c r="S53" s="315"/>
      <c r="T53" s="332">
        <f t="shared" si="9"/>
        <v>0</v>
      </c>
      <c r="U53" s="94">
        <f t="shared" si="3"/>
        <v>0</v>
      </c>
      <c r="V53" s="95" t="str">
        <f>'10'!T53</f>
        <v xml:space="preserve"> </v>
      </c>
    </row>
    <row r="54" spans="1:22" s="9" customFormat="1" ht="22.5" x14ac:dyDescent="0.2">
      <c r="A54" s="285" t="s">
        <v>440</v>
      </c>
      <c r="B54" s="261" t="str">
        <f>'10'!B54</f>
        <v>Замена КТП - 6 (без трансформатора) по адресу:  ул. Свободы</v>
      </c>
      <c r="C54" s="323" t="str">
        <f>'10'!C54</f>
        <v>O_GES_05</v>
      </c>
      <c r="D54" s="133">
        <v>0.2</v>
      </c>
      <c r="E54" s="315"/>
      <c r="F54" s="133">
        <f t="shared" si="6"/>
        <v>0.2</v>
      </c>
      <c r="G54" s="315"/>
      <c r="H54" s="133">
        <f t="shared" si="10"/>
        <v>0.2</v>
      </c>
      <c r="I54" s="315">
        <f t="shared" si="11"/>
        <v>0</v>
      </c>
      <c r="J54" s="123"/>
      <c r="K54" s="123"/>
      <c r="L54" s="123"/>
      <c r="M54" s="123"/>
      <c r="N54" s="123"/>
      <c r="O54" s="123"/>
      <c r="P54" s="133">
        <v>0.2</v>
      </c>
      <c r="Q54" s="123"/>
      <c r="R54" s="133">
        <f t="shared" si="12"/>
        <v>0.2</v>
      </c>
      <c r="S54" s="315"/>
      <c r="T54" s="332">
        <f t="shared" si="9"/>
        <v>0</v>
      </c>
      <c r="U54" s="94">
        <f t="shared" si="3"/>
        <v>0</v>
      </c>
      <c r="V54" s="95" t="str">
        <f>'10'!T54</f>
        <v xml:space="preserve"> </v>
      </c>
    </row>
    <row r="55" spans="1:22" s="9" customFormat="1" ht="11.25" hidden="1" x14ac:dyDescent="0.2">
      <c r="A55" s="285" t="s">
        <v>440</v>
      </c>
      <c r="B55" s="261">
        <f>'10'!B55</f>
        <v>0</v>
      </c>
      <c r="C55" s="323">
        <f>'10'!C55</f>
        <v>0</v>
      </c>
      <c r="D55" s="315"/>
      <c r="E55" s="315"/>
      <c r="F55" s="315">
        <f t="shared" ref="F55:F64" si="13">D55-E55</f>
        <v>0</v>
      </c>
      <c r="G55" s="315"/>
      <c r="H55" s="315">
        <f t="shared" si="10"/>
        <v>0</v>
      </c>
      <c r="I55" s="315">
        <f t="shared" si="11"/>
        <v>0</v>
      </c>
      <c r="J55" s="123"/>
      <c r="K55" s="123"/>
      <c r="L55" s="123"/>
      <c r="M55" s="123"/>
      <c r="N55" s="123"/>
      <c r="O55" s="123"/>
      <c r="P55" s="123"/>
      <c r="Q55" s="123"/>
      <c r="R55" s="315">
        <f t="shared" si="12"/>
        <v>0</v>
      </c>
      <c r="S55" s="315"/>
      <c r="T55" s="321">
        <f t="shared" ref="T55:T56" si="14">Q55-P55</f>
        <v>0</v>
      </c>
      <c r="U55" s="94">
        <f t="shared" ref="U55:U56" si="15">IF(P55&lt;&gt;0,T55/P55,0)</f>
        <v>0</v>
      </c>
      <c r="V55" s="95" t="str">
        <f>'10'!T55</f>
        <v xml:space="preserve"> </v>
      </c>
    </row>
    <row r="56" spans="1:22" s="9" customFormat="1" ht="11.25" hidden="1" x14ac:dyDescent="0.2">
      <c r="A56" s="285" t="s">
        <v>440</v>
      </c>
      <c r="B56" s="261">
        <f>'10'!B56</f>
        <v>0</v>
      </c>
      <c r="C56" s="323">
        <f>'10'!C56</f>
        <v>0</v>
      </c>
      <c r="D56" s="315"/>
      <c r="E56" s="315"/>
      <c r="F56" s="315">
        <f t="shared" si="13"/>
        <v>0</v>
      </c>
      <c r="G56" s="315"/>
      <c r="H56" s="315">
        <f t="shared" si="10"/>
        <v>0</v>
      </c>
      <c r="I56" s="315">
        <f t="shared" si="11"/>
        <v>0</v>
      </c>
      <c r="J56" s="123"/>
      <c r="K56" s="123"/>
      <c r="L56" s="123"/>
      <c r="M56" s="123"/>
      <c r="N56" s="123"/>
      <c r="O56" s="123"/>
      <c r="P56" s="123"/>
      <c r="Q56" s="123"/>
      <c r="R56" s="315">
        <f t="shared" si="12"/>
        <v>0</v>
      </c>
      <c r="S56" s="315"/>
      <c r="T56" s="321">
        <f t="shared" si="14"/>
        <v>0</v>
      </c>
      <c r="U56" s="94">
        <f t="shared" si="15"/>
        <v>0</v>
      </c>
      <c r="V56" s="95" t="str">
        <f>'10'!T56</f>
        <v xml:space="preserve"> </v>
      </c>
    </row>
    <row r="57" spans="1:22" s="9" customFormat="1" ht="11.25" hidden="1" x14ac:dyDescent="0.2">
      <c r="A57" s="72"/>
      <c r="B57" s="261"/>
      <c r="C57" s="74"/>
      <c r="D57" s="315"/>
      <c r="E57" s="315"/>
      <c r="F57" s="315">
        <f t="shared" si="13"/>
        <v>0</v>
      </c>
      <c r="G57" s="315"/>
      <c r="H57" s="315">
        <f t="shared" si="10"/>
        <v>0</v>
      </c>
      <c r="I57" s="315">
        <f t="shared" si="11"/>
        <v>0</v>
      </c>
      <c r="J57" s="123"/>
      <c r="K57" s="123"/>
      <c r="L57" s="123"/>
      <c r="M57" s="123"/>
      <c r="N57" s="123"/>
      <c r="O57" s="123"/>
      <c r="P57" s="123"/>
      <c r="Q57" s="123"/>
      <c r="R57" s="315">
        <f t="shared" ref="R57:R64" si="16">F57-K57</f>
        <v>0</v>
      </c>
      <c r="S57" s="315"/>
      <c r="T57" s="315">
        <f t="shared" ref="T57:T63" si="17">Q57-P57</f>
        <v>0</v>
      </c>
      <c r="U57" s="94">
        <f t="shared" ref="U57:U63" si="18">IF(P57&lt;&gt;0,T57/P57,0)</f>
        <v>0</v>
      </c>
      <c r="V57" s="95">
        <f>'10'!T57</f>
        <v>0</v>
      </c>
    </row>
    <row r="58" spans="1:22" s="9" customFormat="1" ht="11.25" hidden="1" x14ac:dyDescent="0.2">
      <c r="A58" s="72"/>
      <c r="B58" s="261"/>
      <c r="C58" s="74"/>
      <c r="D58" s="315"/>
      <c r="E58" s="315"/>
      <c r="F58" s="315">
        <f t="shared" si="13"/>
        <v>0</v>
      </c>
      <c r="G58" s="315"/>
      <c r="H58" s="315">
        <f t="shared" si="10"/>
        <v>0</v>
      </c>
      <c r="I58" s="315">
        <f t="shared" si="11"/>
        <v>0</v>
      </c>
      <c r="J58" s="123"/>
      <c r="K58" s="123"/>
      <c r="L58" s="123"/>
      <c r="M58" s="123"/>
      <c r="N58" s="123"/>
      <c r="O58" s="123"/>
      <c r="P58" s="123"/>
      <c r="Q58" s="123"/>
      <c r="R58" s="315">
        <f t="shared" si="16"/>
        <v>0</v>
      </c>
      <c r="S58" s="315"/>
      <c r="T58" s="315">
        <f t="shared" si="17"/>
        <v>0</v>
      </c>
      <c r="U58" s="94">
        <f t="shared" si="18"/>
        <v>0</v>
      </c>
      <c r="V58" s="95">
        <f>'10'!T58</f>
        <v>0</v>
      </c>
    </row>
    <row r="59" spans="1:22" s="9" customFormat="1" ht="11.25" hidden="1" x14ac:dyDescent="0.2">
      <c r="A59" s="72"/>
      <c r="B59" s="261"/>
      <c r="C59" s="74"/>
      <c r="D59" s="253"/>
      <c r="E59" s="253"/>
      <c r="F59" s="315">
        <f t="shared" si="13"/>
        <v>0</v>
      </c>
      <c r="G59" s="253"/>
      <c r="H59" s="315">
        <f t="shared" si="10"/>
        <v>0</v>
      </c>
      <c r="I59" s="315">
        <f t="shared" si="11"/>
        <v>0</v>
      </c>
      <c r="J59" s="123"/>
      <c r="K59" s="123"/>
      <c r="L59" s="123"/>
      <c r="M59" s="123"/>
      <c r="N59" s="123"/>
      <c r="O59" s="123"/>
      <c r="P59" s="123"/>
      <c r="Q59" s="123"/>
      <c r="R59" s="315">
        <f t="shared" si="16"/>
        <v>0</v>
      </c>
      <c r="S59" s="84"/>
      <c r="T59" s="315">
        <f t="shared" si="17"/>
        <v>0</v>
      </c>
      <c r="U59" s="94">
        <f t="shared" si="18"/>
        <v>0</v>
      </c>
      <c r="V59" s="95">
        <f>'10'!T59</f>
        <v>0</v>
      </c>
    </row>
    <row r="60" spans="1:22" s="9" customFormat="1" ht="11.25" hidden="1" x14ac:dyDescent="0.2">
      <c r="A60" s="72"/>
      <c r="B60" s="261"/>
      <c r="C60" s="74"/>
      <c r="D60" s="284"/>
      <c r="E60" s="253"/>
      <c r="F60" s="315">
        <f t="shared" si="13"/>
        <v>0</v>
      </c>
      <c r="G60" s="253"/>
      <c r="H60" s="315">
        <f t="shared" si="10"/>
        <v>0</v>
      </c>
      <c r="I60" s="315">
        <f t="shared" si="11"/>
        <v>0</v>
      </c>
      <c r="J60" s="123"/>
      <c r="K60" s="123"/>
      <c r="L60" s="123"/>
      <c r="M60" s="123"/>
      <c r="N60" s="123"/>
      <c r="O60" s="123"/>
      <c r="P60" s="123"/>
      <c r="Q60" s="123"/>
      <c r="R60" s="315">
        <f t="shared" si="16"/>
        <v>0</v>
      </c>
      <c r="S60" s="84"/>
      <c r="T60" s="315">
        <f t="shared" si="17"/>
        <v>0</v>
      </c>
      <c r="U60" s="94">
        <f t="shared" si="18"/>
        <v>0</v>
      </c>
      <c r="V60" s="95">
        <f>'10'!T60</f>
        <v>0</v>
      </c>
    </row>
    <row r="61" spans="1:22" s="9" customFormat="1" ht="11.25" hidden="1" x14ac:dyDescent="0.2">
      <c r="A61" s="72"/>
      <c r="B61" s="261"/>
      <c r="C61" s="74"/>
      <c r="D61" s="253"/>
      <c r="E61" s="253"/>
      <c r="F61" s="315">
        <f t="shared" si="13"/>
        <v>0</v>
      </c>
      <c r="G61" s="253"/>
      <c r="H61" s="315">
        <f t="shared" si="10"/>
        <v>0</v>
      </c>
      <c r="I61" s="315">
        <f t="shared" si="11"/>
        <v>0</v>
      </c>
      <c r="J61" s="123"/>
      <c r="K61" s="123"/>
      <c r="L61" s="123"/>
      <c r="M61" s="123"/>
      <c r="N61" s="123"/>
      <c r="O61" s="123"/>
      <c r="P61" s="123"/>
      <c r="Q61" s="123"/>
      <c r="R61" s="315">
        <f t="shared" si="16"/>
        <v>0</v>
      </c>
      <c r="S61" s="84"/>
      <c r="T61" s="315">
        <f t="shared" si="17"/>
        <v>0</v>
      </c>
      <c r="U61" s="94">
        <f t="shared" si="18"/>
        <v>0</v>
      </c>
      <c r="V61" s="95">
        <f>'10'!T61</f>
        <v>0</v>
      </c>
    </row>
    <row r="62" spans="1:22" s="9" customFormat="1" ht="11.25" hidden="1" x14ac:dyDescent="0.2">
      <c r="A62" s="72"/>
      <c r="B62" s="261"/>
      <c r="C62" s="74"/>
      <c r="D62" s="253"/>
      <c r="E62" s="253"/>
      <c r="F62" s="315">
        <f t="shared" si="13"/>
        <v>0</v>
      </c>
      <c r="G62" s="253"/>
      <c r="H62" s="315">
        <f t="shared" si="10"/>
        <v>0</v>
      </c>
      <c r="I62" s="315">
        <f t="shared" si="11"/>
        <v>0</v>
      </c>
      <c r="J62" s="123"/>
      <c r="K62" s="123"/>
      <c r="L62" s="123"/>
      <c r="M62" s="123"/>
      <c r="N62" s="123"/>
      <c r="O62" s="123"/>
      <c r="P62" s="123"/>
      <c r="Q62" s="123"/>
      <c r="R62" s="315">
        <f t="shared" si="16"/>
        <v>0</v>
      </c>
      <c r="S62" s="84"/>
      <c r="T62" s="315">
        <f t="shared" si="17"/>
        <v>0</v>
      </c>
      <c r="U62" s="94">
        <f t="shared" si="18"/>
        <v>0</v>
      </c>
      <c r="V62" s="95">
        <f>'10'!T62</f>
        <v>0</v>
      </c>
    </row>
    <row r="63" spans="1:22" s="9" customFormat="1" ht="11.25" hidden="1" x14ac:dyDescent="0.2">
      <c r="A63" s="72"/>
      <c r="B63" s="261"/>
      <c r="C63" s="74"/>
      <c r="D63" s="253"/>
      <c r="E63" s="253"/>
      <c r="F63" s="315">
        <f t="shared" si="13"/>
        <v>0</v>
      </c>
      <c r="G63" s="253"/>
      <c r="H63" s="315">
        <f t="shared" si="10"/>
        <v>0</v>
      </c>
      <c r="I63" s="315">
        <f t="shared" si="11"/>
        <v>0</v>
      </c>
      <c r="J63" s="123"/>
      <c r="K63" s="123"/>
      <c r="L63" s="123"/>
      <c r="M63" s="123"/>
      <c r="N63" s="123"/>
      <c r="O63" s="123"/>
      <c r="P63" s="123"/>
      <c r="Q63" s="123"/>
      <c r="R63" s="315">
        <f t="shared" si="16"/>
        <v>0</v>
      </c>
      <c r="S63" s="84"/>
      <c r="T63" s="315">
        <f t="shared" si="17"/>
        <v>0</v>
      </c>
      <c r="U63" s="94">
        <f t="shared" si="18"/>
        <v>0</v>
      </c>
      <c r="V63" s="95">
        <f>'10'!T63</f>
        <v>0</v>
      </c>
    </row>
    <row r="64" spans="1:22" s="9" customFormat="1" ht="11.25" hidden="1" x14ac:dyDescent="0.2">
      <c r="A64" s="72"/>
      <c r="B64" s="261"/>
      <c r="C64" s="74"/>
      <c r="D64" s="253"/>
      <c r="E64" s="253"/>
      <c r="F64" s="253">
        <f t="shared" si="13"/>
        <v>0</v>
      </c>
      <c r="G64" s="253"/>
      <c r="H64" s="253">
        <f t="shared" si="7"/>
        <v>0</v>
      </c>
      <c r="I64" s="253">
        <f t="shared" si="8"/>
        <v>0</v>
      </c>
      <c r="J64" s="123"/>
      <c r="K64" s="84"/>
      <c r="L64" s="84"/>
      <c r="M64" s="84"/>
      <c r="N64" s="84"/>
      <c r="O64" s="84"/>
      <c r="P64" s="123"/>
      <c r="Q64" s="84"/>
      <c r="R64" s="253">
        <f t="shared" si="16"/>
        <v>0</v>
      </c>
      <c r="S64" s="84"/>
      <c r="T64" s="253">
        <f t="shared" ref="T64" si="19">K64-J64</f>
        <v>0</v>
      </c>
      <c r="U64" s="94">
        <f t="shared" ref="U64" si="20">IF(T64&lt;&gt;0,T64/J64,0)</f>
        <v>0</v>
      </c>
      <c r="V64" s="95"/>
    </row>
    <row r="65" spans="1:22" s="9" customFormat="1" ht="42" x14ac:dyDescent="0.2">
      <c r="A65" s="72" t="s">
        <v>436</v>
      </c>
      <c r="B65" s="260" t="s">
        <v>862</v>
      </c>
      <c r="C65" s="26"/>
      <c r="D65" s="84" t="s">
        <v>868</v>
      </c>
      <c r="E65" s="84" t="s">
        <v>868</v>
      </c>
      <c r="F65" s="84" t="s">
        <v>868</v>
      </c>
      <c r="G65" s="84" t="s">
        <v>868</v>
      </c>
      <c r="H65" s="84" t="s">
        <v>868</v>
      </c>
      <c r="I65" s="84" t="s">
        <v>868</v>
      </c>
      <c r="J65" s="84" t="s">
        <v>868</v>
      </c>
      <c r="K65" s="84" t="s">
        <v>868</v>
      </c>
      <c r="L65" s="84" t="s">
        <v>868</v>
      </c>
      <c r="M65" s="84" t="s">
        <v>868</v>
      </c>
      <c r="N65" s="84" t="s">
        <v>868</v>
      </c>
      <c r="O65" s="84" t="s">
        <v>868</v>
      </c>
      <c r="P65" s="84" t="s">
        <v>868</v>
      </c>
      <c r="Q65" s="84" t="s">
        <v>868</v>
      </c>
      <c r="R65" s="84" t="s">
        <v>868</v>
      </c>
      <c r="S65" s="84" t="s">
        <v>868</v>
      </c>
      <c r="T65" s="84" t="s">
        <v>868</v>
      </c>
      <c r="U65" s="84" t="s">
        <v>868</v>
      </c>
      <c r="V65" s="95"/>
    </row>
    <row r="66" spans="1:22" s="9" customFormat="1" ht="31.5" x14ac:dyDescent="0.2">
      <c r="A66" s="72" t="s">
        <v>428</v>
      </c>
      <c r="B66" s="260" t="s">
        <v>863</v>
      </c>
      <c r="C66" s="26"/>
      <c r="D66" s="74">
        <f>SUM(D67)</f>
        <v>9.1820000000000004</v>
      </c>
      <c r="E66" s="74">
        <f>SUM(E67)</f>
        <v>0</v>
      </c>
      <c r="F66" s="74">
        <f t="shared" ref="F66:T66" si="21">SUM(F67)</f>
        <v>9.1820000000000004</v>
      </c>
      <c r="G66" s="74">
        <f t="shared" si="21"/>
        <v>0</v>
      </c>
      <c r="H66" s="286">
        <f t="shared" si="21"/>
        <v>9.1820000000000004</v>
      </c>
      <c r="I66" s="74">
        <f t="shared" si="21"/>
        <v>0</v>
      </c>
      <c r="J66" s="286">
        <f t="shared" si="21"/>
        <v>0</v>
      </c>
      <c r="K66" s="74">
        <f t="shared" si="21"/>
        <v>0</v>
      </c>
      <c r="L66" s="74">
        <f t="shared" si="21"/>
        <v>9.1820000000000004</v>
      </c>
      <c r="M66" s="74">
        <f t="shared" si="21"/>
        <v>0</v>
      </c>
      <c r="N66" s="74">
        <f t="shared" si="21"/>
        <v>0</v>
      </c>
      <c r="O66" s="74">
        <f t="shared" si="21"/>
        <v>0</v>
      </c>
      <c r="P66" s="74">
        <f t="shared" si="21"/>
        <v>0</v>
      </c>
      <c r="Q66" s="74">
        <f t="shared" si="21"/>
        <v>0</v>
      </c>
      <c r="R66" s="74">
        <f t="shared" si="21"/>
        <v>9.1820000000000004</v>
      </c>
      <c r="S66" s="74">
        <f t="shared" si="21"/>
        <v>0</v>
      </c>
      <c r="T66" s="286">
        <f t="shared" si="21"/>
        <v>-9.1820000000000004</v>
      </c>
      <c r="U66" s="96">
        <f t="shared" ref="U66:U68" si="22">IF(L66&lt;&gt;0,T66/L66,0)</f>
        <v>-1</v>
      </c>
      <c r="V66" s="95"/>
    </row>
    <row r="67" spans="1:22" ht="21" x14ac:dyDescent="0.25">
      <c r="A67" s="72" t="s">
        <v>817</v>
      </c>
      <c r="B67" s="260" t="s">
        <v>818</v>
      </c>
      <c r="C67" s="73"/>
      <c r="D67" s="74">
        <f t="shared" ref="D67:T67" si="23">SUM(D68:D82)</f>
        <v>9.1820000000000004</v>
      </c>
      <c r="E67" s="74">
        <f t="shared" si="23"/>
        <v>0</v>
      </c>
      <c r="F67" s="74">
        <f t="shared" si="23"/>
        <v>9.1820000000000004</v>
      </c>
      <c r="G67" s="74">
        <f t="shared" si="23"/>
        <v>0</v>
      </c>
      <c r="H67" s="286">
        <f t="shared" si="23"/>
        <v>9.1820000000000004</v>
      </c>
      <c r="I67" s="74">
        <f t="shared" si="23"/>
        <v>0</v>
      </c>
      <c r="J67" s="286">
        <f t="shared" si="23"/>
        <v>0</v>
      </c>
      <c r="K67" s="74">
        <f t="shared" si="23"/>
        <v>0</v>
      </c>
      <c r="L67" s="74">
        <f t="shared" si="23"/>
        <v>9.1820000000000004</v>
      </c>
      <c r="M67" s="74">
        <f t="shared" si="23"/>
        <v>0</v>
      </c>
      <c r="N67" s="74">
        <f t="shared" si="23"/>
        <v>0</v>
      </c>
      <c r="O67" s="74">
        <f t="shared" si="23"/>
        <v>0</v>
      </c>
      <c r="P67" s="74">
        <f t="shared" si="23"/>
        <v>0</v>
      </c>
      <c r="Q67" s="74">
        <f t="shared" si="23"/>
        <v>0</v>
      </c>
      <c r="R67" s="74">
        <f t="shared" si="23"/>
        <v>9.1820000000000004</v>
      </c>
      <c r="S67" s="74">
        <f t="shared" si="23"/>
        <v>0</v>
      </c>
      <c r="T67" s="286">
        <f t="shared" si="23"/>
        <v>-9.1820000000000004</v>
      </c>
      <c r="U67" s="96">
        <f t="shared" si="22"/>
        <v>-1</v>
      </c>
      <c r="V67" s="95"/>
    </row>
    <row r="68" spans="1:22" ht="33.75" x14ac:dyDescent="0.25">
      <c r="A68" s="285" t="s">
        <v>817</v>
      </c>
      <c r="B68" s="325" t="str">
        <f>'10'!B71</f>
        <v>Реконструкция ВЛ-10,0 кВ Ф-23  от ТП-40  до ТП-81 по адресу: Западная часть города  L= 4,5 км (3 провода)</v>
      </c>
      <c r="C68" s="72" t="str">
        <f>'10'!C71</f>
        <v>O_GES_06</v>
      </c>
      <c r="D68" s="133">
        <v>9.1820000000000004</v>
      </c>
      <c r="E68" s="26"/>
      <c r="F68" s="133">
        <f t="shared" ref="F68:F82" si="24">D68-E68</f>
        <v>9.1820000000000004</v>
      </c>
      <c r="G68" s="26"/>
      <c r="H68" s="133">
        <f t="shared" ref="H68:I68" si="25">J68+L68+N68+P68</f>
        <v>9.1820000000000004</v>
      </c>
      <c r="I68" s="26">
        <f t="shared" si="25"/>
        <v>0</v>
      </c>
      <c r="J68" s="133"/>
      <c r="K68" s="26"/>
      <c r="L68" s="133">
        <v>9.1820000000000004</v>
      </c>
      <c r="M68" s="26"/>
      <c r="N68" s="133"/>
      <c r="O68" s="26"/>
      <c r="P68" s="26"/>
      <c r="Q68" s="26"/>
      <c r="R68" s="315">
        <f t="shared" ref="R68:R82" si="26">F68-I68</f>
        <v>9.1820000000000004</v>
      </c>
      <c r="S68" s="26"/>
      <c r="T68" s="332">
        <f>M68-L68</f>
        <v>-9.1820000000000004</v>
      </c>
      <c r="U68" s="94">
        <f t="shared" si="22"/>
        <v>-1</v>
      </c>
      <c r="V68" s="95" t="str">
        <f>'10'!T71</f>
        <v>Из-за несвоевременного финансирования</v>
      </c>
    </row>
    <row r="69" spans="1:22" hidden="1" x14ac:dyDescent="0.25">
      <c r="A69" s="285" t="s">
        <v>817</v>
      </c>
      <c r="B69" s="325">
        <f>'10'!B72</f>
        <v>0</v>
      </c>
      <c r="C69" s="72">
        <f>'10'!C72</f>
        <v>0</v>
      </c>
      <c r="D69" s="133"/>
      <c r="E69" s="315"/>
      <c r="F69" s="133">
        <f t="shared" si="24"/>
        <v>0</v>
      </c>
      <c r="G69" s="315"/>
      <c r="H69" s="133">
        <f t="shared" ref="H69:H82" si="27">J69+L69+N69+P69</f>
        <v>0</v>
      </c>
      <c r="I69" s="315">
        <f t="shared" ref="I69:I82" si="28">K69+M69+O69+Q69</f>
        <v>0</v>
      </c>
      <c r="J69" s="133"/>
      <c r="K69" s="315"/>
      <c r="L69" s="315"/>
      <c r="M69" s="315"/>
      <c r="N69" s="133"/>
      <c r="O69" s="315"/>
      <c r="P69" s="315"/>
      <c r="Q69" s="315"/>
      <c r="R69" s="315">
        <f t="shared" si="26"/>
        <v>0</v>
      </c>
      <c r="S69" s="315"/>
      <c r="T69" s="321">
        <f t="shared" ref="T69:T81" si="29">Q69-P69</f>
        <v>0</v>
      </c>
      <c r="U69" s="94">
        <f t="shared" ref="U69:U81" si="30">IF(P69&lt;&gt;0,T69/P69,0)</f>
        <v>0</v>
      </c>
      <c r="V69" s="95" t="str">
        <f>'10'!T72</f>
        <v xml:space="preserve"> </v>
      </c>
    </row>
    <row r="70" spans="1:22" hidden="1" x14ac:dyDescent="0.25">
      <c r="A70" s="285" t="s">
        <v>817</v>
      </c>
      <c r="B70" s="325">
        <f>'10'!B73</f>
        <v>0</v>
      </c>
      <c r="C70" s="72">
        <f>'10'!C73</f>
        <v>0</v>
      </c>
      <c r="D70" s="133"/>
      <c r="E70" s="315"/>
      <c r="F70" s="133">
        <f t="shared" si="24"/>
        <v>0</v>
      </c>
      <c r="G70" s="315"/>
      <c r="H70" s="133">
        <f t="shared" si="27"/>
        <v>0</v>
      </c>
      <c r="I70" s="315">
        <f t="shared" si="28"/>
        <v>0</v>
      </c>
      <c r="J70" s="133"/>
      <c r="K70" s="315"/>
      <c r="L70" s="315"/>
      <c r="M70" s="315"/>
      <c r="N70" s="133"/>
      <c r="O70" s="315"/>
      <c r="P70" s="315"/>
      <c r="Q70" s="315"/>
      <c r="R70" s="315">
        <f t="shared" si="26"/>
        <v>0</v>
      </c>
      <c r="S70" s="315"/>
      <c r="T70" s="321">
        <f t="shared" si="29"/>
        <v>0</v>
      </c>
      <c r="U70" s="94">
        <f t="shared" si="30"/>
        <v>0</v>
      </c>
      <c r="V70" s="95" t="str">
        <f>'10'!T73</f>
        <v xml:space="preserve"> </v>
      </c>
    </row>
    <row r="71" spans="1:22" hidden="1" x14ac:dyDescent="0.25">
      <c r="A71" s="285" t="s">
        <v>817</v>
      </c>
      <c r="B71" s="325">
        <f>'10'!B74</f>
        <v>0</v>
      </c>
      <c r="C71" s="72">
        <f>'10'!C74</f>
        <v>0</v>
      </c>
      <c r="D71" s="133"/>
      <c r="E71" s="315"/>
      <c r="F71" s="133">
        <f t="shared" si="24"/>
        <v>0</v>
      </c>
      <c r="G71" s="315"/>
      <c r="H71" s="133">
        <f t="shared" si="27"/>
        <v>0</v>
      </c>
      <c r="I71" s="315">
        <f t="shared" si="28"/>
        <v>0</v>
      </c>
      <c r="J71" s="133"/>
      <c r="K71" s="315"/>
      <c r="L71" s="315"/>
      <c r="M71" s="315"/>
      <c r="N71" s="133"/>
      <c r="O71" s="315"/>
      <c r="P71" s="315"/>
      <c r="Q71" s="315"/>
      <c r="R71" s="315">
        <f t="shared" si="26"/>
        <v>0</v>
      </c>
      <c r="S71" s="315"/>
      <c r="T71" s="321">
        <f t="shared" si="29"/>
        <v>0</v>
      </c>
      <c r="U71" s="94">
        <f t="shared" si="30"/>
        <v>0</v>
      </c>
      <c r="V71" s="95" t="str">
        <f>'10'!T74</f>
        <v xml:space="preserve"> </v>
      </c>
    </row>
    <row r="72" spans="1:22" hidden="1" x14ac:dyDescent="0.25">
      <c r="A72" s="285" t="s">
        <v>817</v>
      </c>
      <c r="B72" s="325">
        <f>'10'!B75</f>
        <v>0</v>
      </c>
      <c r="C72" s="72">
        <f>'10'!C75</f>
        <v>0</v>
      </c>
      <c r="D72" s="133"/>
      <c r="E72" s="315"/>
      <c r="F72" s="133">
        <f t="shared" si="24"/>
        <v>0</v>
      </c>
      <c r="G72" s="315"/>
      <c r="H72" s="133">
        <f t="shared" si="27"/>
        <v>0</v>
      </c>
      <c r="I72" s="315">
        <f t="shared" si="28"/>
        <v>0</v>
      </c>
      <c r="J72" s="133"/>
      <c r="K72" s="315"/>
      <c r="L72" s="315"/>
      <c r="M72" s="315"/>
      <c r="N72" s="133"/>
      <c r="O72" s="315"/>
      <c r="P72" s="315"/>
      <c r="Q72" s="315"/>
      <c r="R72" s="315">
        <f t="shared" si="26"/>
        <v>0</v>
      </c>
      <c r="S72" s="315"/>
      <c r="T72" s="321">
        <f t="shared" si="29"/>
        <v>0</v>
      </c>
      <c r="U72" s="94">
        <f t="shared" si="30"/>
        <v>0</v>
      </c>
      <c r="V72" s="95" t="str">
        <f>'10'!T75</f>
        <v xml:space="preserve"> </v>
      </c>
    </row>
    <row r="73" spans="1:22" hidden="1" x14ac:dyDescent="0.25">
      <c r="A73" s="285" t="s">
        <v>817</v>
      </c>
      <c r="B73" s="325">
        <f>'10'!B76</f>
        <v>0</v>
      </c>
      <c r="C73" s="72">
        <f>'10'!C76</f>
        <v>0</v>
      </c>
      <c r="D73" s="133"/>
      <c r="E73" s="315"/>
      <c r="F73" s="133">
        <f t="shared" si="24"/>
        <v>0</v>
      </c>
      <c r="G73" s="315"/>
      <c r="H73" s="133">
        <f t="shared" si="27"/>
        <v>0</v>
      </c>
      <c r="I73" s="315">
        <f t="shared" si="28"/>
        <v>0</v>
      </c>
      <c r="J73" s="133"/>
      <c r="K73" s="315"/>
      <c r="L73" s="315"/>
      <c r="M73" s="315"/>
      <c r="N73" s="133"/>
      <c r="O73" s="315"/>
      <c r="P73" s="315"/>
      <c r="Q73" s="315"/>
      <c r="R73" s="315">
        <f t="shared" si="26"/>
        <v>0</v>
      </c>
      <c r="S73" s="315"/>
      <c r="T73" s="321">
        <f t="shared" si="29"/>
        <v>0</v>
      </c>
      <c r="U73" s="94">
        <f t="shared" si="30"/>
        <v>0</v>
      </c>
      <c r="V73" s="95" t="str">
        <f>'10'!T76</f>
        <v xml:space="preserve"> </v>
      </c>
    </row>
    <row r="74" spans="1:22" hidden="1" x14ac:dyDescent="0.25">
      <c r="A74" s="285" t="s">
        <v>817</v>
      </c>
      <c r="B74" s="325">
        <f>'10'!B77</f>
        <v>0</v>
      </c>
      <c r="C74" s="72">
        <f>'10'!C77</f>
        <v>0</v>
      </c>
      <c r="D74" s="133"/>
      <c r="E74" s="315"/>
      <c r="F74" s="133">
        <f t="shared" si="24"/>
        <v>0</v>
      </c>
      <c r="G74" s="315"/>
      <c r="H74" s="133">
        <f t="shared" si="27"/>
        <v>0</v>
      </c>
      <c r="I74" s="315">
        <f t="shared" si="28"/>
        <v>0</v>
      </c>
      <c r="J74" s="133"/>
      <c r="K74" s="315"/>
      <c r="L74" s="315"/>
      <c r="M74" s="315"/>
      <c r="N74" s="133"/>
      <c r="O74" s="315"/>
      <c r="P74" s="315"/>
      <c r="Q74" s="315"/>
      <c r="R74" s="315">
        <f t="shared" si="26"/>
        <v>0</v>
      </c>
      <c r="S74" s="315"/>
      <c r="T74" s="321">
        <f t="shared" si="29"/>
        <v>0</v>
      </c>
      <c r="U74" s="94">
        <f t="shared" si="30"/>
        <v>0</v>
      </c>
      <c r="V74" s="95" t="str">
        <f>'10'!T77</f>
        <v xml:space="preserve"> </v>
      </c>
    </row>
    <row r="75" spans="1:22" hidden="1" x14ac:dyDescent="0.25">
      <c r="A75" s="285" t="s">
        <v>817</v>
      </c>
      <c r="B75" s="325">
        <f>'10'!B78</f>
        <v>0</v>
      </c>
      <c r="C75" s="72">
        <f>'10'!C78</f>
        <v>0</v>
      </c>
      <c r="D75" s="133"/>
      <c r="E75" s="315"/>
      <c r="F75" s="133">
        <f t="shared" si="24"/>
        <v>0</v>
      </c>
      <c r="G75" s="315"/>
      <c r="H75" s="133">
        <f t="shared" si="27"/>
        <v>0</v>
      </c>
      <c r="I75" s="315">
        <f t="shared" si="28"/>
        <v>0</v>
      </c>
      <c r="J75" s="133"/>
      <c r="K75" s="315"/>
      <c r="L75" s="133"/>
      <c r="M75" s="315"/>
      <c r="N75" s="133"/>
      <c r="O75" s="315"/>
      <c r="P75" s="315"/>
      <c r="Q75" s="315"/>
      <c r="R75" s="315">
        <f t="shared" si="26"/>
        <v>0</v>
      </c>
      <c r="S75" s="315"/>
      <c r="T75" s="321">
        <f t="shared" si="29"/>
        <v>0</v>
      </c>
      <c r="U75" s="94">
        <f t="shared" si="30"/>
        <v>0</v>
      </c>
      <c r="V75" s="95">
        <f>'10'!T78</f>
        <v>0</v>
      </c>
    </row>
    <row r="76" spans="1:22" hidden="1" x14ac:dyDescent="0.25">
      <c r="A76" s="285" t="s">
        <v>817</v>
      </c>
      <c r="B76" s="325">
        <f>'10'!B79</f>
        <v>0</v>
      </c>
      <c r="C76" s="72">
        <f>'10'!C79</f>
        <v>0</v>
      </c>
      <c r="D76" s="133"/>
      <c r="E76" s="315"/>
      <c r="F76" s="133">
        <f t="shared" si="24"/>
        <v>0</v>
      </c>
      <c r="G76" s="315"/>
      <c r="H76" s="133">
        <f t="shared" si="27"/>
        <v>0</v>
      </c>
      <c r="I76" s="315">
        <f t="shared" si="28"/>
        <v>0</v>
      </c>
      <c r="J76" s="133"/>
      <c r="K76" s="315"/>
      <c r="L76" s="133"/>
      <c r="M76" s="315"/>
      <c r="N76" s="133"/>
      <c r="O76" s="315"/>
      <c r="P76" s="315"/>
      <c r="Q76" s="315"/>
      <c r="R76" s="315">
        <f t="shared" si="26"/>
        <v>0</v>
      </c>
      <c r="S76" s="315"/>
      <c r="T76" s="321">
        <f t="shared" si="29"/>
        <v>0</v>
      </c>
      <c r="U76" s="94">
        <f t="shared" si="30"/>
        <v>0</v>
      </c>
      <c r="V76" s="95" t="str">
        <f>'10'!T79</f>
        <v xml:space="preserve"> </v>
      </c>
    </row>
    <row r="77" spans="1:22" hidden="1" x14ac:dyDescent="0.25">
      <c r="A77" s="285" t="s">
        <v>817</v>
      </c>
      <c r="B77" s="325">
        <f>'10'!B80</f>
        <v>0</v>
      </c>
      <c r="C77" s="72">
        <f>'10'!C80</f>
        <v>0</v>
      </c>
      <c r="D77" s="133"/>
      <c r="E77" s="315"/>
      <c r="F77" s="133">
        <f t="shared" si="24"/>
        <v>0</v>
      </c>
      <c r="G77" s="315"/>
      <c r="H77" s="133">
        <f t="shared" si="27"/>
        <v>0</v>
      </c>
      <c r="I77" s="315">
        <f t="shared" si="28"/>
        <v>0</v>
      </c>
      <c r="J77" s="133"/>
      <c r="K77" s="315"/>
      <c r="L77" s="133"/>
      <c r="M77" s="315"/>
      <c r="N77" s="133"/>
      <c r="O77" s="315"/>
      <c r="P77" s="315"/>
      <c r="Q77" s="315"/>
      <c r="R77" s="315">
        <f t="shared" si="26"/>
        <v>0</v>
      </c>
      <c r="S77" s="315"/>
      <c r="T77" s="321">
        <f t="shared" si="29"/>
        <v>0</v>
      </c>
      <c r="U77" s="94">
        <f t="shared" si="30"/>
        <v>0</v>
      </c>
      <c r="V77" s="95" t="str">
        <f>'10'!T80</f>
        <v xml:space="preserve"> </v>
      </c>
    </row>
    <row r="78" spans="1:22" hidden="1" x14ac:dyDescent="0.25">
      <c r="A78" s="285" t="s">
        <v>817</v>
      </c>
      <c r="B78" s="325">
        <f>'10'!B81</f>
        <v>0</v>
      </c>
      <c r="C78" s="72">
        <f>'10'!C81</f>
        <v>0</v>
      </c>
      <c r="D78" s="133"/>
      <c r="E78" s="315"/>
      <c r="F78" s="133">
        <f t="shared" si="24"/>
        <v>0</v>
      </c>
      <c r="G78" s="315"/>
      <c r="H78" s="133">
        <f t="shared" si="27"/>
        <v>0</v>
      </c>
      <c r="I78" s="315">
        <f t="shared" si="28"/>
        <v>0</v>
      </c>
      <c r="J78" s="133"/>
      <c r="K78" s="315"/>
      <c r="L78" s="133"/>
      <c r="M78" s="315"/>
      <c r="N78" s="133"/>
      <c r="O78" s="315"/>
      <c r="P78" s="133"/>
      <c r="Q78" s="315"/>
      <c r="R78" s="315">
        <f t="shared" si="26"/>
        <v>0</v>
      </c>
      <c r="S78" s="315"/>
      <c r="T78" s="321">
        <f t="shared" si="29"/>
        <v>0</v>
      </c>
      <c r="U78" s="94">
        <f t="shared" si="30"/>
        <v>0</v>
      </c>
      <c r="V78" s="95" t="str">
        <f>'10'!T81</f>
        <v xml:space="preserve"> </v>
      </c>
    </row>
    <row r="79" spans="1:22" hidden="1" x14ac:dyDescent="0.25">
      <c r="A79" s="285" t="s">
        <v>817</v>
      </c>
      <c r="B79" s="325">
        <f>'10'!B82</f>
        <v>0</v>
      </c>
      <c r="C79" s="72">
        <f>'10'!C82</f>
        <v>0</v>
      </c>
      <c r="D79" s="133"/>
      <c r="E79" s="315"/>
      <c r="F79" s="133">
        <f t="shared" si="24"/>
        <v>0</v>
      </c>
      <c r="G79" s="315"/>
      <c r="H79" s="133">
        <f t="shared" si="27"/>
        <v>0</v>
      </c>
      <c r="I79" s="315">
        <f t="shared" si="28"/>
        <v>0</v>
      </c>
      <c r="J79" s="133"/>
      <c r="K79" s="315"/>
      <c r="L79" s="133"/>
      <c r="M79" s="315"/>
      <c r="N79" s="133"/>
      <c r="O79" s="315"/>
      <c r="P79" s="133"/>
      <c r="Q79" s="315"/>
      <c r="R79" s="315">
        <f t="shared" si="26"/>
        <v>0</v>
      </c>
      <c r="S79" s="315"/>
      <c r="T79" s="321">
        <f t="shared" si="29"/>
        <v>0</v>
      </c>
      <c r="U79" s="94">
        <f t="shared" si="30"/>
        <v>0</v>
      </c>
      <c r="V79" s="95" t="str">
        <f>'10'!T82</f>
        <v xml:space="preserve"> </v>
      </c>
    </row>
    <row r="80" spans="1:22" hidden="1" x14ac:dyDescent="0.25">
      <c r="A80" s="285" t="s">
        <v>817</v>
      </c>
      <c r="B80" s="325">
        <f>'10'!B83</f>
        <v>0</v>
      </c>
      <c r="C80" s="72">
        <f>'10'!C83</f>
        <v>0</v>
      </c>
      <c r="D80" s="133"/>
      <c r="E80" s="315"/>
      <c r="F80" s="133">
        <f t="shared" si="24"/>
        <v>0</v>
      </c>
      <c r="G80" s="315"/>
      <c r="H80" s="133">
        <f t="shared" si="27"/>
        <v>0</v>
      </c>
      <c r="I80" s="315">
        <f t="shared" si="28"/>
        <v>0</v>
      </c>
      <c r="J80" s="133"/>
      <c r="K80" s="315"/>
      <c r="L80" s="133"/>
      <c r="M80" s="315"/>
      <c r="N80" s="133"/>
      <c r="O80" s="315"/>
      <c r="P80" s="133"/>
      <c r="Q80" s="315"/>
      <c r="R80" s="315">
        <f t="shared" si="26"/>
        <v>0</v>
      </c>
      <c r="S80" s="315"/>
      <c r="T80" s="321">
        <f t="shared" si="29"/>
        <v>0</v>
      </c>
      <c r="U80" s="94">
        <f t="shared" si="30"/>
        <v>0</v>
      </c>
      <c r="V80" s="95" t="str">
        <f>'10'!T83</f>
        <v xml:space="preserve"> </v>
      </c>
    </row>
    <row r="81" spans="1:22" hidden="1" x14ac:dyDescent="0.25">
      <c r="A81" s="285" t="s">
        <v>817</v>
      </c>
      <c r="B81" s="325">
        <f>'10'!B84</f>
        <v>0</v>
      </c>
      <c r="C81" s="72">
        <f>'10'!C84</f>
        <v>0</v>
      </c>
      <c r="D81" s="26"/>
      <c r="E81" s="26"/>
      <c r="F81" s="133">
        <f t="shared" si="24"/>
        <v>0</v>
      </c>
      <c r="G81" s="26"/>
      <c r="H81" s="133">
        <f t="shared" si="27"/>
        <v>0</v>
      </c>
      <c r="I81" s="315">
        <f t="shared" si="28"/>
        <v>0</v>
      </c>
      <c r="J81" s="315"/>
      <c r="K81" s="26"/>
      <c r="L81" s="315"/>
      <c r="M81" s="26"/>
      <c r="N81" s="315"/>
      <c r="O81" s="26"/>
      <c r="P81" s="315"/>
      <c r="Q81" s="26"/>
      <c r="R81" s="315">
        <f t="shared" si="26"/>
        <v>0</v>
      </c>
      <c r="S81" s="26"/>
      <c r="T81" s="321">
        <f t="shared" si="29"/>
        <v>0</v>
      </c>
      <c r="U81" s="94">
        <f t="shared" si="30"/>
        <v>0</v>
      </c>
      <c r="V81" s="95" t="str">
        <f>'10'!T84</f>
        <v xml:space="preserve"> </v>
      </c>
    </row>
    <row r="82" spans="1:22" hidden="1" x14ac:dyDescent="0.25">
      <c r="A82" s="72"/>
      <c r="B82" s="95"/>
      <c r="C82" s="72"/>
      <c r="D82" s="26"/>
      <c r="E82" s="26"/>
      <c r="F82" s="26">
        <f t="shared" si="24"/>
        <v>0</v>
      </c>
      <c r="G82" s="26"/>
      <c r="H82" s="133">
        <f t="shared" si="27"/>
        <v>0</v>
      </c>
      <c r="I82" s="315">
        <f t="shared" si="28"/>
        <v>0</v>
      </c>
      <c r="J82" s="26"/>
      <c r="K82" s="26"/>
      <c r="L82" s="255"/>
      <c r="M82" s="26"/>
      <c r="N82" s="26"/>
      <c r="O82" s="26"/>
      <c r="P82" s="26"/>
      <c r="Q82" s="26"/>
      <c r="R82" s="315">
        <f t="shared" si="26"/>
        <v>0</v>
      </c>
      <c r="S82" s="26"/>
      <c r="T82" s="123">
        <f t="shared" ref="T82" si="31">K82-J82</f>
        <v>0</v>
      </c>
      <c r="U82" s="94">
        <f t="shared" ref="U82" si="32">IF(J82&lt;&gt;0,T82/J82,0)</f>
        <v>0</v>
      </c>
      <c r="V82" s="95">
        <f>'10'!T85</f>
        <v>0</v>
      </c>
    </row>
    <row r="83" spans="1:22" ht="31.5" x14ac:dyDescent="0.25">
      <c r="A83" s="72" t="s">
        <v>864</v>
      </c>
      <c r="B83" s="260" t="s">
        <v>865</v>
      </c>
      <c r="C83" s="72"/>
      <c r="D83" s="84" t="s">
        <v>868</v>
      </c>
      <c r="E83" s="84" t="s">
        <v>868</v>
      </c>
      <c r="F83" s="84" t="s">
        <v>868</v>
      </c>
      <c r="G83" s="84" t="s">
        <v>868</v>
      </c>
      <c r="H83" s="84" t="s">
        <v>868</v>
      </c>
      <c r="I83" s="84" t="s">
        <v>868</v>
      </c>
      <c r="J83" s="84" t="s">
        <v>868</v>
      </c>
      <c r="K83" s="84" t="s">
        <v>868</v>
      </c>
      <c r="L83" s="84" t="s">
        <v>868</v>
      </c>
      <c r="M83" s="84" t="s">
        <v>868</v>
      </c>
      <c r="N83" s="84" t="s">
        <v>868</v>
      </c>
      <c r="O83" s="84" t="s">
        <v>868</v>
      </c>
      <c r="P83" s="84" t="s">
        <v>868</v>
      </c>
      <c r="Q83" s="84" t="s">
        <v>868</v>
      </c>
      <c r="R83" s="84" t="s">
        <v>868</v>
      </c>
      <c r="S83" s="84" t="s">
        <v>868</v>
      </c>
      <c r="T83" s="84" t="s">
        <v>868</v>
      </c>
      <c r="U83" s="84" t="s">
        <v>868</v>
      </c>
      <c r="V83" s="95"/>
    </row>
    <row r="84" spans="1:22" ht="31.5" x14ac:dyDescent="0.25">
      <c r="A84" s="72" t="s">
        <v>426</v>
      </c>
      <c r="B84" s="260" t="s">
        <v>866</v>
      </c>
      <c r="C84" s="72"/>
      <c r="D84" s="74">
        <f>SUM(D85)</f>
        <v>0</v>
      </c>
      <c r="E84" s="74">
        <f t="shared" ref="E84:T84" si="33">SUM(E85)</f>
        <v>0</v>
      </c>
      <c r="F84" s="74">
        <f t="shared" si="33"/>
        <v>0</v>
      </c>
      <c r="G84" s="74">
        <f t="shared" si="33"/>
        <v>0</v>
      </c>
      <c r="H84" s="74">
        <f t="shared" si="33"/>
        <v>0</v>
      </c>
      <c r="I84" s="286">
        <f t="shared" si="33"/>
        <v>0</v>
      </c>
      <c r="J84" s="74">
        <f t="shared" si="33"/>
        <v>0</v>
      </c>
      <c r="K84" s="286">
        <f t="shared" si="33"/>
        <v>0</v>
      </c>
      <c r="L84" s="74">
        <f t="shared" si="33"/>
        <v>0</v>
      </c>
      <c r="M84" s="74">
        <f t="shared" si="33"/>
        <v>0</v>
      </c>
      <c r="N84" s="74">
        <f t="shared" si="33"/>
        <v>0</v>
      </c>
      <c r="O84" s="74">
        <f t="shared" si="33"/>
        <v>0</v>
      </c>
      <c r="P84" s="74">
        <f t="shared" si="33"/>
        <v>0</v>
      </c>
      <c r="Q84" s="74">
        <f t="shared" si="33"/>
        <v>0</v>
      </c>
      <c r="R84" s="74">
        <f t="shared" si="33"/>
        <v>0</v>
      </c>
      <c r="S84" s="74">
        <f t="shared" si="33"/>
        <v>0</v>
      </c>
      <c r="T84" s="74">
        <f t="shared" si="33"/>
        <v>0</v>
      </c>
      <c r="U84" s="96">
        <f t="shared" ref="U84:U85" si="34">IF(L84&lt;&gt;0,T84/L84,0)</f>
        <v>0</v>
      </c>
      <c r="V84" s="95"/>
    </row>
    <row r="85" spans="1:22" ht="31.5" x14ac:dyDescent="0.25">
      <c r="A85" s="72" t="s">
        <v>424</v>
      </c>
      <c r="B85" s="260" t="s">
        <v>819</v>
      </c>
      <c r="C85" s="73"/>
      <c r="D85" s="74">
        <f>SUM(D86)</f>
        <v>0</v>
      </c>
      <c r="E85" s="74">
        <f t="shared" ref="E85:T85" si="35">SUM(E86)</f>
        <v>0</v>
      </c>
      <c r="F85" s="74">
        <f t="shared" si="35"/>
        <v>0</v>
      </c>
      <c r="G85" s="74">
        <f t="shared" si="35"/>
        <v>0</v>
      </c>
      <c r="H85" s="74">
        <f t="shared" si="35"/>
        <v>0</v>
      </c>
      <c r="I85" s="286">
        <f t="shared" si="35"/>
        <v>0</v>
      </c>
      <c r="J85" s="74">
        <f t="shared" si="35"/>
        <v>0</v>
      </c>
      <c r="K85" s="286">
        <f t="shared" si="35"/>
        <v>0</v>
      </c>
      <c r="L85" s="74">
        <f t="shared" si="35"/>
        <v>0</v>
      </c>
      <c r="M85" s="74">
        <f t="shared" si="35"/>
        <v>0</v>
      </c>
      <c r="N85" s="74">
        <f t="shared" si="35"/>
        <v>0</v>
      </c>
      <c r="O85" s="74">
        <f t="shared" si="35"/>
        <v>0</v>
      </c>
      <c r="P85" s="74">
        <f t="shared" si="35"/>
        <v>0</v>
      </c>
      <c r="Q85" s="74">
        <f t="shared" si="35"/>
        <v>0</v>
      </c>
      <c r="R85" s="74">
        <f t="shared" si="35"/>
        <v>0</v>
      </c>
      <c r="S85" s="74">
        <f t="shared" si="35"/>
        <v>0</v>
      </c>
      <c r="T85" s="74">
        <f t="shared" si="35"/>
        <v>0</v>
      </c>
      <c r="U85" s="96">
        <f t="shared" si="34"/>
        <v>0</v>
      </c>
      <c r="V85" s="95"/>
    </row>
    <row r="86" spans="1:22" hidden="1" x14ac:dyDescent="0.25">
      <c r="A86" s="285" t="s">
        <v>424</v>
      </c>
      <c r="B86" s="95"/>
      <c r="C86" s="72"/>
      <c r="D86" s="26"/>
      <c r="E86" s="26"/>
      <c r="F86" s="26">
        <f t="shared" ref="F86" si="36">D86-E86</f>
        <v>0</v>
      </c>
      <c r="G86" s="26"/>
      <c r="H86" s="26">
        <f>J86+L86+N86+P86</f>
        <v>0</v>
      </c>
      <c r="I86" s="133">
        <f>K86+M86+O86+Q86</f>
        <v>0</v>
      </c>
      <c r="J86" s="26"/>
      <c r="K86" s="133"/>
      <c r="L86" s="26"/>
      <c r="M86" s="26"/>
      <c r="N86" s="26"/>
      <c r="O86" s="26"/>
      <c r="P86" s="26"/>
      <c r="Q86" s="26"/>
      <c r="R86" s="26">
        <f t="shared" ref="R86" si="37">F86-K86</f>
        <v>0</v>
      </c>
      <c r="S86" s="26"/>
      <c r="T86" s="321">
        <f>Q86-P86</f>
        <v>0</v>
      </c>
      <c r="U86" s="94">
        <f t="shared" ref="U86" si="38">IF(P86&lt;&gt;0,T86/P86,0)</f>
        <v>0</v>
      </c>
      <c r="V86" s="95">
        <f>'10'!T93</f>
        <v>0</v>
      </c>
    </row>
    <row r="87" spans="1:22" ht="31.5" x14ac:dyDescent="0.25">
      <c r="A87" s="72" t="s">
        <v>420</v>
      </c>
      <c r="B87" s="260" t="s">
        <v>867</v>
      </c>
      <c r="C87" s="84"/>
      <c r="D87" s="84" t="s">
        <v>868</v>
      </c>
      <c r="E87" s="84" t="s">
        <v>868</v>
      </c>
      <c r="F87" s="84" t="s">
        <v>868</v>
      </c>
      <c r="G87" s="84" t="s">
        <v>868</v>
      </c>
      <c r="H87" s="84" t="s">
        <v>868</v>
      </c>
      <c r="I87" s="84" t="s">
        <v>868</v>
      </c>
      <c r="J87" s="84" t="s">
        <v>868</v>
      </c>
      <c r="K87" s="84" t="s">
        <v>868</v>
      </c>
      <c r="L87" s="84" t="s">
        <v>868</v>
      </c>
      <c r="M87" s="84" t="s">
        <v>868</v>
      </c>
      <c r="N87" s="84" t="s">
        <v>868</v>
      </c>
      <c r="O87" s="84" t="s">
        <v>868</v>
      </c>
      <c r="P87" s="84" t="s">
        <v>868</v>
      </c>
      <c r="Q87" s="84" t="s">
        <v>868</v>
      </c>
      <c r="R87" s="84" t="s">
        <v>868</v>
      </c>
      <c r="S87" s="84" t="s">
        <v>868</v>
      </c>
      <c r="T87" s="84" t="s">
        <v>868</v>
      </c>
      <c r="U87" s="84" t="s">
        <v>868</v>
      </c>
      <c r="V87" s="95"/>
    </row>
    <row r="88" spans="1:22" ht="21" x14ac:dyDescent="0.25">
      <c r="A88" s="72" t="s">
        <v>418</v>
      </c>
      <c r="B88" s="260" t="s">
        <v>869</v>
      </c>
      <c r="C88" s="84"/>
      <c r="D88" s="84" t="s">
        <v>868</v>
      </c>
      <c r="E88" s="84" t="s">
        <v>868</v>
      </c>
      <c r="F88" s="84" t="s">
        <v>868</v>
      </c>
      <c r="G88" s="84" t="s">
        <v>868</v>
      </c>
      <c r="H88" s="84" t="s">
        <v>868</v>
      </c>
      <c r="I88" s="84" t="s">
        <v>868</v>
      </c>
      <c r="J88" s="84" t="s">
        <v>868</v>
      </c>
      <c r="K88" s="84" t="s">
        <v>868</v>
      </c>
      <c r="L88" s="84" t="s">
        <v>868</v>
      </c>
      <c r="M88" s="84" t="s">
        <v>868</v>
      </c>
      <c r="N88" s="84" t="s">
        <v>868</v>
      </c>
      <c r="O88" s="84" t="s">
        <v>868</v>
      </c>
      <c r="P88" s="84" t="s">
        <v>868</v>
      </c>
      <c r="Q88" s="84" t="s">
        <v>868</v>
      </c>
      <c r="R88" s="84" t="s">
        <v>868</v>
      </c>
      <c r="S88" s="84" t="s">
        <v>868</v>
      </c>
      <c r="T88" s="84" t="s">
        <v>868</v>
      </c>
      <c r="U88" s="84" t="s">
        <v>868</v>
      </c>
      <c r="V88" s="95"/>
    </row>
    <row r="89" spans="1:22" ht="31.5" x14ac:dyDescent="0.25">
      <c r="A89" s="72" t="s">
        <v>416</v>
      </c>
      <c r="B89" s="260" t="s">
        <v>870</v>
      </c>
      <c r="C89" s="84"/>
      <c r="D89" s="84" t="s">
        <v>868</v>
      </c>
      <c r="E89" s="84" t="s">
        <v>868</v>
      </c>
      <c r="F89" s="84" t="s">
        <v>868</v>
      </c>
      <c r="G89" s="84" t="s">
        <v>868</v>
      </c>
      <c r="H89" s="84" t="s">
        <v>868</v>
      </c>
      <c r="I89" s="84" t="s">
        <v>868</v>
      </c>
      <c r="J89" s="84" t="s">
        <v>868</v>
      </c>
      <c r="K89" s="84" t="s">
        <v>868</v>
      </c>
      <c r="L89" s="84" t="s">
        <v>868</v>
      </c>
      <c r="M89" s="84" t="s">
        <v>868</v>
      </c>
      <c r="N89" s="84" t="s">
        <v>868</v>
      </c>
      <c r="O89" s="84" t="s">
        <v>868</v>
      </c>
      <c r="P89" s="84" t="s">
        <v>868</v>
      </c>
      <c r="Q89" s="84" t="s">
        <v>868</v>
      </c>
      <c r="R89" s="84" t="s">
        <v>868</v>
      </c>
      <c r="S89" s="84" t="s">
        <v>868</v>
      </c>
      <c r="T89" s="84" t="s">
        <v>868</v>
      </c>
      <c r="U89" s="84" t="s">
        <v>868</v>
      </c>
      <c r="V89" s="95"/>
    </row>
    <row r="90" spans="1:22" ht="42" x14ac:dyDescent="0.25">
      <c r="A90" s="72" t="s">
        <v>414</v>
      </c>
      <c r="B90" s="260" t="s">
        <v>871</v>
      </c>
      <c r="C90" s="84"/>
      <c r="D90" s="84" t="s">
        <v>868</v>
      </c>
      <c r="E90" s="84" t="s">
        <v>868</v>
      </c>
      <c r="F90" s="84" t="s">
        <v>868</v>
      </c>
      <c r="G90" s="84" t="s">
        <v>868</v>
      </c>
      <c r="H90" s="84" t="s">
        <v>868</v>
      </c>
      <c r="I90" s="84" t="s">
        <v>868</v>
      </c>
      <c r="J90" s="84" t="s">
        <v>868</v>
      </c>
      <c r="K90" s="84" t="s">
        <v>868</v>
      </c>
      <c r="L90" s="84" t="s">
        <v>868</v>
      </c>
      <c r="M90" s="84" t="s">
        <v>868</v>
      </c>
      <c r="N90" s="84" t="s">
        <v>868</v>
      </c>
      <c r="O90" s="84" t="s">
        <v>868</v>
      </c>
      <c r="P90" s="84" t="s">
        <v>868</v>
      </c>
      <c r="Q90" s="84" t="s">
        <v>868</v>
      </c>
      <c r="R90" s="84" t="s">
        <v>868</v>
      </c>
      <c r="S90" s="84" t="s">
        <v>868</v>
      </c>
      <c r="T90" s="84" t="s">
        <v>868</v>
      </c>
      <c r="U90" s="84" t="s">
        <v>868</v>
      </c>
      <c r="V90" s="95"/>
    </row>
    <row r="91" spans="1:22" ht="42" x14ac:dyDescent="0.25">
      <c r="A91" s="72" t="s">
        <v>412</v>
      </c>
      <c r="B91" s="260" t="s">
        <v>872</v>
      </c>
      <c r="C91" s="84"/>
      <c r="D91" s="84" t="s">
        <v>868</v>
      </c>
      <c r="E91" s="84" t="s">
        <v>868</v>
      </c>
      <c r="F91" s="84" t="s">
        <v>868</v>
      </c>
      <c r="G91" s="84" t="s">
        <v>868</v>
      </c>
      <c r="H91" s="84" t="s">
        <v>868</v>
      </c>
      <c r="I91" s="84" t="s">
        <v>868</v>
      </c>
      <c r="J91" s="84" t="s">
        <v>868</v>
      </c>
      <c r="K91" s="84" t="s">
        <v>868</v>
      </c>
      <c r="L91" s="84" t="s">
        <v>868</v>
      </c>
      <c r="M91" s="84" t="s">
        <v>868</v>
      </c>
      <c r="N91" s="84" t="s">
        <v>868</v>
      </c>
      <c r="O91" s="84" t="s">
        <v>868</v>
      </c>
      <c r="P91" s="84" t="s">
        <v>868</v>
      </c>
      <c r="Q91" s="84" t="s">
        <v>868</v>
      </c>
      <c r="R91" s="84" t="s">
        <v>868</v>
      </c>
      <c r="S91" s="84" t="s">
        <v>868</v>
      </c>
      <c r="T91" s="84" t="s">
        <v>868</v>
      </c>
      <c r="U91" s="84" t="s">
        <v>868</v>
      </c>
      <c r="V91" s="95"/>
    </row>
    <row r="92" spans="1:22" ht="31.5" x14ac:dyDescent="0.25">
      <c r="A92" s="72" t="s">
        <v>410</v>
      </c>
      <c r="B92" s="260" t="s">
        <v>873</v>
      </c>
      <c r="C92" s="84"/>
      <c r="D92" s="84" t="s">
        <v>868</v>
      </c>
      <c r="E92" s="84" t="s">
        <v>868</v>
      </c>
      <c r="F92" s="84" t="s">
        <v>868</v>
      </c>
      <c r="G92" s="84" t="s">
        <v>868</v>
      </c>
      <c r="H92" s="84" t="s">
        <v>868</v>
      </c>
      <c r="I92" s="84" t="s">
        <v>868</v>
      </c>
      <c r="J92" s="84" t="s">
        <v>868</v>
      </c>
      <c r="K92" s="84" t="s">
        <v>868</v>
      </c>
      <c r="L92" s="84" t="s">
        <v>868</v>
      </c>
      <c r="M92" s="84" t="s">
        <v>868</v>
      </c>
      <c r="N92" s="84" t="s">
        <v>868</v>
      </c>
      <c r="O92" s="84" t="s">
        <v>868</v>
      </c>
      <c r="P92" s="84" t="s">
        <v>868</v>
      </c>
      <c r="Q92" s="84" t="s">
        <v>868</v>
      </c>
      <c r="R92" s="84" t="s">
        <v>868</v>
      </c>
      <c r="S92" s="84" t="s">
        <v>868</v>
      </c>
      <c r="T92" s="84" t="s">
        <v>868</v>
      </c>
      <c r="U92" s="84" t="s">
        <v>868</v>
      </c>
      <c r="V92" s="95"/>
    </row>
    <row r="93" spans="1:22" ht="42" x14ac:dyDescent="0.25">
      <c r="A93" s="72" t="s">
        <v>874</v>
      </c>
      <c r="B93" s="260" t="s">
        <v>875</v>
      </c>
      <c r="C93" s="84"/>
      <c r="D93" s="84" t="s">
        <v>868</v>
      </c>
      <c r="E93" s="84" t="s">
        <v>868</v>
      </c>
      <c r="F93" s="84" t="s">
        <v>868</v>
      </c>
      <c r="G93" s="84" t="s">
        <v>868</v>
      </c>
      <c r="H93" s="84" t="s">
        <v>868</v>
      </c>
      <c r="I93" s="84" t="s">
        <v>868</v>
      </c>
      <c r="J93" s="84" t="s">
        <v>868</v>
      </c>
      <c r="K93" s="84" t="s">
        <v>868</v>
      </c>
      <c r="L93" s="84" t="s">
        <v>868</v>
      </c>
      <c r="M93" s="84" t="s">
        <v>868</v>
      </c>
      <c r="N93" s="84" t="s">
        <v>868</v>
      </c>
      <c r="O93" s="84" t="s">
        <v>868</v>
      </c>
      <c r="P93" s="84" t="s">
        <v>868</v>
      </c>
      <c r="Q93" s="84" t="s">
        <v>868</v>
      </c>
      <c r="R93" s="84" t="s">
        <v>868</v>
      </c>
      <c r="S93" s="84" t="s">
        <v>868</v>
      </c>
      <c r="T93" s="84" t="s">
        <v>868</v>
      </c>
      <c r="U93" s="84" t="s">
        <v>868</v>
      </c>
      <c r="V93" s="95"/>
    </row>
    <row r="94" spans="1:22" ht="42" x14ac:dyDescent="0.25">
      <c r="A94" s="72" t="s">
        <v>876</v>
      </c>
      <c r="B94" s="260" t="s">
        <v>877</v>
      </c>
      <c r="C94" s="84"/>
      <c r="D94" s="84" t="s">
        <v>868</v>
      </c>
      <c r="E94" s="84" t="s">
        <v>868</v>
      </c>
      <c r="F94" s="84" t="s">
        <v>868</v>
      </c>
      <c r="G94" s="84" t="s">
        <v>868</v>
      </c>
      <c r="H94" s="84" t="s">
        <v>868</v>
      </c>
      <c r="I94" s="84" t="s">
        <v>868</v>
      </c>
      <c r="J94" s="84" t="s">
        <v>868</v>
      </c>
      <c r="K94" s="84" t="s">
        <v>868</v>
      </c>
      <c r="L94" s="84" t="s">
        <v>868</v>
      </c>
      <c r="M94" s="84" t="s">
        <v>868</v>
      </c>
      <c r="N94" s="84" t="s">
        <v>868</v>
      </c>
      <c r="O94" s="84" t="s">
        <v>868</v>
      </c>
      <c r="P94" s="84" t="s">
        <v>868</v>
      </c>
      <c r="Q94" s="84" t="s">
        <v>868</v>
      </c>
      <c r="R94" s="84" t="s">
        <v>868</v>
      </c>
      <c r="S94" s="84" t="s">
        <v>868</v>
      </c>
      <c r="T94" s="84" t="s">
        <v>868</v>
      </c>
      <c r="U94" s="84" t="s">
        <v>868</v>
      </c>
      <c r="V94" s="95"/>
    </row>
    <row r="95" spans="1:22" ht="21" x14ac:dyDescent="0.25">
      <c r="A95" s="72" t="s">
        <v>878</v>
      </c>
      <c r="B95" s="260" t="s">
        <v>879</v>
      </c>
      <c r="C95" s="84"/>
      <c r="D95" s="84" t="s">
        <v>868</v>
      </c>
      <c r="E95" s="84" t="s">
        <v>868</v>
      </c>
      <c r="F95" s="84" t="s">
        <v>868</v>
      </c>
      <c r="G95" s="84" t="s">
        <v>868</v>
      </c>
      <c r="H95" s="84" t="s">
        <v>868</v>
      </c>
      <c r="I95" s="84" t="s">
        <v>868</v>
      </c>
      <c r="J95" s="84" t="s">
        <v>868</v>
      </c>
      <c r="K95" s="84" t="s">
        <v>868</v>
      </c>
      <c r="L95" s="84" t="s">
        <v>868</v>
      </c>
      <c r="M95" s="84" t="s">
        <v>868</v>
      </c>
      <c r="N95" s="84" t="s">
        <v>868</v>
      </c>
      <c r="O95" s="84" t="s">
        <v>868</v>
      </c>
      <c r="P95" s="84" t="s">
        <v>868</v>
      </c>
      <c r="Q95" s="84" t="s">
        <v>868</v>
      </c>
      <c r="R95" s="84" t="s">
        <v>868</v>
      </c>
      <c r="S95" s="84" t="s">
        <v>868</v>
      </c>
      <c r="T95" s="84" t="s">
        <v>868</v>
      </c>
      <c r="U95" s="84" t="s">
        <v>868</v>
      </c>
      <c r="V95" s="95"/>
    </row>
    <row r="96" spans="1:22" ht="31.5" x14ac:dyDescent="0.25">
      <c r="A96" s="72" t="s">
        <v>880</v>
      </c>
      <c r="B96" s="260" t="s">
        <v>881</v>
      </c>
      <c r="C96" s="84"/>
      <c r="D96" s="84" t="s">
        <v>868</v>
      </c>
      <c r="E96" s="84" t="s">
        <v>868</v>
      </c>
      <c r="F96" s="84" t="s">
        <v>868</v>
      </c>
      <c r="G96" s="84" t="s">
        <v>868</v>
      </c>
      <c r="H96" s="84" t="s">
        <v>868</v>
      </c>
      <c r="I96" s="84" t="s">
        <v>868</v>
      </c>
      <c r="J96" s="84" t="s">
        <v>868</v>
      </c>
      <c r="K96" s="84" t="s">
        <v>868</v>
      </c>
      <c r="L96" s="84" t="s">
        <v>868</v>
      </c>
      <c r="M96" s="84" t="s">
        <v>868</v>
      </c>
      <c r="N96" s="84" t="s">
        <v>868</v>
      </c>
      <c r="O96" s="84" t="s">
        <v>868</v>
      </c>
      <c r="P96" s="84" t="s">
        <v>868</v>
      </c>
      <c r="Q96" s="84" t="s">
        <v>868</v>
      </c>
      <c r="R96" s="84" t="s">
        <v>868</v>
      </c>
      <c r="S96" s="84" t="s">
        <v>868</v>
      </c>
      <c r="T96" s="84" t="s">
        <v>868</v>
      </c>
      <c r="U96" s="84" t="s">
        <v>868</v>
      </c>
      <c r="V96" s="95"/>
    </row>
    <row r="97" spans="1:22" ht="42" x14ac:dyDescent="0.25">
      <c r="A97" s="72" t="s">
        <v>406</v>
      </c>
      <c r="B97" s="260" t="s">
        <v>882</v>
      </c>
      <c r="C97" s="84"/>
      <c r="D97" s="84" t="s">
        <v>868</v>
      </c>
      <c r="E97" s="84" t="s">
        <v>868</v>
      </c>
      <c r="F97" s="84" t="s">
        <v>868</v>
      </c>
      <c r="G97" s="84" t="s">
        <v>868</v>
      </c>
      <c r="H97" s="84" t="s">
        <v>868</v>
      </c>
      <c r="I97" s="84" t="s">
        <v>868</v>
      </c>
      <c r="J97" s="84" t="s">
        <v>868</v>
      </c>
      <c r="K97" s="84" t="s">
        <v>868</v>
      </c>
      <c r="L97" s="84" t="s">
        <v>868</v>
      </c>
      <c r="M97" s="84" t="s">
        <v>868</v>
      </c>
      <c r="N97" s="84" t="s">
        <v>868</v>
      </c>
      <c r="O97" s="84" t="s">
        <v>868</v>
      </c>
      <c r="P97" s="84" t="s">
        <v>868</v>
      </c>
      <c r="Q97" s="84" t="s">
        <v>868</v>
      </c>
      <c r="R97" s="84" t="s">
        <v>868</v>
      </c>
      <c r="S97" s="84" t="s">
        <v>868</v>
      </c>
      <c r="T97" s="84" t="s">
        <v>868</v>
      </c>
      <c r="U97" s="84" t="s">
        <v>868</v>
      </c>
      <c r="V97" s="95"/>
    </row>
    <row r="98" spans="1:22" ht="42" x14ac:dyDescent="0.25">
      <c r="A98" s="72" t="s">
        <v>883</v>
      </c>
      <c r="B98" s="260" t="s">
        <v>884</v>
      </c>
      <c r="C98" s="84"/>
      <c r="D98" s="84" t="s">
        <v>868</v>
      </c>
      <c r="E98" s="84" t="s">
        <v>868</v>
      </c>
      <c r="F98" s="84" t="s">
        <v>868</v>
      </c>
      <c r="G98" s="84" t="s">
        <v>868</v>
      </c>
      <c r="H98" s="84" t="s">
        <v>868</v>
      </c>
      <c r="I98" s="84" t="s">
        <v>868</v>
      </c>
      <c r="J98" s="84" t="s">
        <v>868</v>
      </c>
      <c r="K98" s="84" t="s">
        <v>868</v>
      </c>
      <c r="L98" s="84" t="s">
        <v>868</v>
      </c>
      <c r="M98" s="84" t="s">
        <v>868</v>
      </c>
      <c r="N98" s="84" t="s">
        <v>868</v>
      </c>
      <c r="O98" s="84" t="s">
        <v>868</v>
      </c>
      <c r="P98" s="84" t="s">
        <v>868</v>
      </c>
      <c r="Q98" s="84" t="s">
        <v>868</v>
      </c>
      <c r="R98" s="84" t="s">
        <v>868</v>
      </c>
      <c r="S98" s="84" t="s">
        <v>868</v>
      </c>
      <c r="T98" s="84" t="s">
        <v>868</v>
      </c>
      <c r="U98" s="84" t="s">
        <v>868</v>
      </c>
      <c r="V98" s="95"/>
    </row>
    <row r="99" spans="1:22" ht="42" x14ac:dyDescent="0.25">
      <c r="A99" s="72" t="s">
        <v>885</v>
      </c>
      <c r="B99" s="260" t="s">
        <v>886</v>
      </c>
      <c r="C99" s="84"/>
      <c r="D99" s="84" t="s">
        <v>868</v>
      </c>
      <c r="E99" s="84" t="s">
        <v>868</v>
      </c>
      <c r="F99" s="84" t="s">
        <v>868</v>
      </c>
      <c r="G99" s="84" t="s">
        <v>868</v>
      </c>
      <c r="H99" s="84" t="s">
        <v>868</v>
      </c>
      <c r="I99" s="84" t="s">
        <v>868</v>
      </c>
      <c r="J99" s="84" t="s">
        <v>868</v>
      </c>
      <c r="K99" s="84" t="s">
        <v>868</v>
      </c>
      <c r="L99" s="84" t="s">
        <v>868</v>
      </c>
      <c r="M99" s="84" t="s">
        <v>868</v>
      </c>
      <c r="N99" s="84" t="s">
        <v>868</v>
      </c>
      <c r="O99" s="84" t="s">
        <v>868</v>
      </c>
      <c r="P99" s="84" t="s">
        <v>868</v>
      </c>
      <c r="Q99" s="84" t="s">
        <v>868</v>
      </c>
      <c r="R99" s="84" t="s">
        <v>868</v>
      </c>
      <c r="S99" s="84" t="s">
        <v>868</v>
      </c>
      <c r="T99" s="84" t="s">
        <v>868</v>
      </c>
      <c r="U99" s="84" t="s">
        <v>868</v>
      </c>
      <c r="V99" s="95"/>
    </row>
    <row r="100" spans="1:22" ht="31.5" x14ac:dyDescent="0.25">
      <c r="A100" s="72" t="s">
        <v>405</v>
      </c>
      <c r="B100" s="260" t="s">
        <v>887</v>
      </c>
      <c r="C100" s="84"/>
      <c r="D100" s="74">
        <f>SUM(D101:D105)</f>
        <v>4.2889999999999997</v>
      </c>
      <c r="E100" s="74">
        <f>SUM(E101:E105)</f>
        <v>0</v>
      </c>
      <c r="F100" s="74">
        <f t="shared" ref="F100:T100" si="39">SUM(F101:F105)</f>
        <v>4.2889999999999997</v>
      </c>
      <c r="G100" s="74">
        <f t="shared" si="39"/>
        <v>0</v>
      </c>
      <c r="H100" s="74">
        <f t="shared" si="39"/>
        <v>4.2889999999999997</v>
      </c>
      <c r="I100" s="74">
        <f t="shared" si="39"/>
        <v>0</v>
      </c>
      <c r="J100" s="74">
        <f t="shared" si="39"/>
        <v>0</v>
      </c>
      <c r="K100" s="74">
        <f t="shared" si="39"/>
        <v>0</v>
      </c>
      <c r="L100" s="74">
        <f t="shared" si="39"/>
        <v>0</v>
      </c>
      <c r="M100" s="74">
        <f t="shared" si="39"/>
        <v>0</v>
      </c>
      <c r="N100" s="74">
        <f t="shared" si="39"/>
        <v>4.2889999999999997</v>
      </c>
      <c r="O100" s="74">
        <f t="shared" si="39"/>
        <v>0</v>
      </c>
      <c r="P100" s="74">
        <f t="shared" si="39"/>
        <v>0</v>
      </c>
      <c r="Q100" s="74">
        <f t="shared" si="39"/>
        <v>0</v>
      </c>
      <c r="R100" s="74">
        <f t="shared" si="39"/>
        <v>4.2889999999999997</v>
      </c>
      <c r="S100" s="74">
        <f t="shared" si="39"/>
        <v>0</v>
      </c>
      <c r="T100" s="74">
        <f t="shared" si="39"/>
        <v>0</v>
      </c>
      <c r="U100" s="96">
        <f t="shared" ref="U100:U101" si="40">IF(L100&lt;&gt;0,T100/L100,0)</f>
        <v>0</v>
      </c>
      <c r="V100" s="95"/>
    </row>
    <row r="101" spans="1:22" ht="22.5" x14ac:dyDescent="0.25">
      <c r="A101" s="285" t="s">
        <v>403</v>
      </c>
      <c r="B101" s="261" t="str">
        <f>'10'!B108</f>
        <v xml:space="preserve">Строительство КЛ-10,0 кВ от опоры  Ф-112  до опоры в сторону ТП-83   L= 2,5 км </v>
      </c>
      <c r="C101" s="324" t="str">
        <f>'10'!C108</f>
        <v>O_GES_07</v>
      </c>
      <c r="D101" s="253">
        <v>4.2889999999999997</v>
      </c>
      <c r="E101" s="253"/>
      <c r="F101" s="253">
        <f t="shared" ref="F101:F105" si="41">D101-E101</f>
        <v>4.2889999999999997</v>
      </c>
      <c r="G101" s="253"/>
      <c r="H101" s="253">
        <f t="shared" ref="H101:H105" si="42">J101+L101+N101+P101</f>
        <v>4.2889999999999997</v>
      </c>
      <c r="I101" s="253">
        <f t="shared" ref="I101:I105" si="43">K101+M101+O101+Q101</f>
        <v>0</v>
      </c>
      <c r="J101" s="253"/>
      <c r="K101" s="253"/>
      <c r="L101" s="253"/>
      <c r="M101" s="253"/>
      <c r="N101" s="322">
        <v>4.2889999999999997</v>
      </c>
      <c r="O101" s="253"/>
      <c r="P101" s="255"/>
      <c r="Q101" s="253"/>
      <c r="R101" s="253">
        <f t="shared" ref="R101:R105" si="44">F101-K101</f>
        <v>4.2889999999999997</v>
      </c>
      <c r="S101" s="253"/>
      <c r="T101" s="332">
        <f>M101-L101</f>
        <v>0</v>
      </c>
      <c r="U101" s="94">
        <f t="shared" si="40"/>
        <v>0</v>
      </c>
      <c r="V101" s="95"/>
    </row>
    <row r="102" spans="1:22" hidden="1" x14ac:dyDescent="0.25">
      <c r="A102" s="285" t="s">
        <v>403</v>
      </c>
      <c r="B102" s="261">
        <f>'10'!B109</f>
        <v>0</v>
      </c>
      <c r="C102" s="324">
        <f>'10'!C109</f>
        <v>0</v>
      </c>
      <c r="D102" s="253"/>
      <c r="E102" s="253"/>
      <c r="F102" s="253">
        <f t="shared" si="41"/>
        <v>0</v>
      </c>
      <c r="G102" s="253"/>
      <c r="H102" s="253">
        <f t="shared" si="42"/>
        <v>0</v>
      </c>
      <c r="I102" s="253">
        <f t="shared" si="43"/>
        <v>0</v>
      </c>
      <c r="J102" s="253"/>
      <c r="K102" s="253"/>
      <c r="L102" s="253"/>
      <c r="M102" s="253"/>
      <c r="N102" s="253"/>
      <c r="O102" s="253"/>
      <c r="P102" s="253"/>
      <c r="Q102" s="253"/>
      <c r="R102" s="253">
        <f t="shared" si="44"/>
        <v>0</v>
      </c>
      <c r="S102" s="253"/>
      <c r="T102" s="253">
        <f t="shared" ref="T102:T105" si="45">K102-J102</f>
        <v>0</v>
      </c>
      <c r="U102" s="94">
        <f t="shared" ref="U102:U104" si="46">IF(J102&lt;&gt;0,T102/J102,0)</f>
        <v>0</v>
      </c>
      <c r="V102" s="87"/>
    </row>
    <row r="103" spans="1:22" hidden="1" x14ac:dyDescent="0.25">
      <c r="A103" s="285" t="s">
        <v>403</v>
      </c>
      <c r="B103" s="261">
        <f>'10'!B110</f>
        <v>0</v>
      </c>
      <c r="C103" s="324">
        <f>'10'!C110</f>
        <v>0</v>
      </c>
      <c r="D103" s="253"/>
      <c r="E103" s="253"/>
      <c r="F103" s="253">
        <f t="shared" si="41"/>
        <v>0</v>
      </c>
      <c r="G103" s="253"/>
      <c r="H103" s="253">
        <f t="shared" si="42"/>
        <v>0</v>
      </c>
      <c r="I103" s="253">
        <f t="shared" si="43"/>
        <v>0</v>
      </c>
      <c r="J103" s="253"/>
      <c r="K103" s="253"/>
      <c r="L103" s="253"/>
      <c r="M103" s="253"/>
      <c r="N103" s="253"/>
      <c r="O103" s="253"/>
      <c r="P103" s="253"/>
      <c r="Q103" s="253"/>
      <c r="R103" s="253">
        <f t="shared" si="44"/>
        <v>0</v>
      </c>
      <c r="S103" s="253"/>
      <c r="T103" s="253">
        <f t="shared" si="45"/>
        <v>0</v>
      </c>
      <c r="U103" s="94">
        <f t="shared" si="46"/>
        <v>0</v>
      </c>
      <c r="V103" s="87"/>
    </row>
    <row r="104" spans="1:22" hidden="1" x14ac:dyDescent="0.25">
      <c r="A104" s="285" t="s">
        <v>403</v>
      </c>
      <c r="B104" s="261">
        <f>'10'!B111</f>
        <v>0</v>
      </c>
      <c r="C104" s="324">
        <f>'10'!C111</f>
        <v>0</v>
      </c>
      <c r="D104" s="253"/>
      <c r="E104" s="253"/>
      <c r="F104" s="253">
        <f t="shared" si="41"/>
        <v>0</v>
      </c>
      <c r="G104" s="253"/>
      <c r="H104" s="253">
        <f t="shared" si="42"/>
        <v>0</v>
      </c>
      <c r="I104" s="253">
        <f t="shared" si="43"/>
        <v>0</v>
      </c>
      <c r="J104" s="253"/>
      <c r="K104" s="253"/>
      <c r="L104" s="255"/>
      <c r="M104" s="253"/>
      <c r="N104" s="253"/>
      <c r="O104" s="253"/>
      <c r="P104" s="253"/>
      <c r="Q104" s="253"/>
      <c r="R104" s="253">
        <f t="shared" si="44"/>
        <v>0</v>
      </c>
      <c r="S104" s="253"/>
      <c r="T104" s="253">
        <f t="shared" si="45"/>
        <v>0</v>
      </c>
      <c r="U104" s="94">
        <f t="shared" si="46"/>
        <v>0</v>
      </c>
      <c r="V104" s="95"/>
    </row>
    <row r="105" spans="1:22" hidden="1" x14ac:dyDescent="0.25">
      <c r="A105" s="285" t="s">
        <v>403</v>
      </c>
      <c r="B105" s="261">
        <f>'10'!B112</f>
        <v>0</v>
      </c>
      <c r="C105" s="324">
        <f>'10'!C112</f>
        <v>0</v>
      </c>
      <c r="D105" s="253"/>
      <c r="E105" s="253"/>
      <c r="F105" s="253">
        <f t="shared" si="41"/>
        <v>0</v>
      </c>
      <c r="G105" s="253"/>
      <c r="H105" s="253">
        <f t="shared" si="42"/>
        <v>0</v>
      </c>
      <c r="I105" s="253">
        <f t="shared" si="43"/>
        <v>0</v>
      </c>
      <c r="J105" s="253"/>
      <c r="K105" s="253"/>
      <c r="L105" s="255"/>
      <c r="M105" s="253"/>
      <c r="N105" s="253"/>
      <c r="O105" s="253"/>
      <c r="P105" s="253"/>
      <c r="Q105" s="253"/>
      <c r="R105" s="253">
        <f t="shared" si="44"/>
        <v>0</v>
      </c>
      <c r="S105" s="253"/>
      <c r="T105" s="253">
        <f t="shared" si="45"/>
        <v>0</v>
      </c>
      <c r="U105" s="94">
        <f>IF(J105&lt;&gt;0,T105/J105,0)</f>
        <v>0</v>
      </c>
      <c r="V105" s="87"/>
    </row>
    <row r="106" spans="1:22" ht="31.5" x14ac:dyDescent="0.25">
      <c r="A106" s="72" t="s">
        <v>807</v>
      </c>
      <c r="B106" s="260" t="s">
        <v>888</v>
      </c>
      <c r="C106" s="84"/>
      <c r="D106" s="84" t="s">
        <v>868</v>
      </c>
      <c r="E106" s="84" t="s">
        <v>868</v>
      </c>
      <c r="F106" s="84" t="s">
        <v>868</v>
      </c>
      <c r="G106" s="84" t="s">
        <v>868</v>
      </c>
      <c r="H106" s="84" t="s">
        <v>868</v>
      </c>
      <c r="I106" s="84" t="s">
        <v>868</v>
      </c>
      <c r="J106" s="84" t="s">
        <v>868</v>
      </c>
      <c r="K106" s="84" t="s">
        <v>868</v>
      </c>
      <c r="L106" s="84" t="s">
        <v>868</v>
      </c>
      <c r="M106" s="84" t="s">
        <v>868</v>
      </c>
      <c r="N106" s="84" t="s">
        <v>868</v>
      </c>
      <c r="O106" s="84" t="s">
        <v>868</v>
      </c>
      <c r="P106" s="84" t="s">
        <v>868</v>
      </c>
      <c r="Q106" s="84" t="s">
        <v>868</v>
      </c>
      <c r="R106" s="84" t="s">
        <v>868</v>
      </c>
      <c r="S106" s="84" t="s">
        <v>868</v>
      </c>
      <c r="T106" s="84" t="s">
        <v>868</v>
      </c>
      <c r="U106" s="84" t="s">
        <v>868</v>
      </c>
      <c r="V106" s="95"/>
    </row>
    <row r="107" spans="1:22" ht="21" x14ac:dyDescent="0.25">
      <c r="A107" s="72" t="s">
        <v>806</v>
      </c>
      <c r="B107" s="260" t="s">
        <v>889</v>
      </c>
      <c r="C107" s="84"/>
      <c r="D107" s="74">
        <f>SUM(D108:D112)</f>
        <v>4.258</v>
      </c>
      <c r="E107" s="74">
        <f>SUM(E108:E112)</f>
        <v>0</v>
      </c>
      <c r="F107" s="74">
        <f t="shared" ref="F107" si="47">SUM(F108:F112)</f>
        <v>4.258</v>
      </c>
      <c r="G107" s="74">
        <f t="shared" ref="G107" si="48">SUM(G108:G112)</f>
        <v>0</v>
      </c>
      <c r="H107" s="74">
        <f t="shared" ref="H107" si="49">SUM(H108:H112)</f>
        <v>4.258</v>
      </c>
      <c r="I107" s="74">
        <f t="shared" ref="I107" si="50">SUM(I108:I112)</f>
        <v>0</v>
      </c>
      <c r="J107" s="74">
        <f t="shared" ref="J107" si="51">SUM(J108:J112)</f>
        <v>0</v>
      </c>
      <c r="K107" s="74">
        <f t="shared" ref="K107" si="52">SUM(K108:K112)</f>
        <v>0</v>
      </c>
      <c r="L107" s="74">
        <f t="shared" ref="L107" si="53">SUM(L108:L112)</f>
        <v>0</v>
      </c>
      <c r="M107" s="74">
        <f t="shared" ref="M107" si="54">SUM(M108:M112)</f>
        <v>0</v>
      </c>
      <c r="N107" s="74">
        <f t="shared" ref="N107" si="55">SUM(N108:N112)</f>
        <v>0</v>
      </c>
      <c r="O107" s="74">
        <f t="shared" ref="O107" si="56">SUM(O108:O112)</f>
        <v>0</v>
      </c>
      <c r="P107" s="74">
        <f t="shared" ref="P107" si="57">SUM(P108:P112)</f>
        <v>4.258</v>
      </c>
      <c r="Q107" s="74">
        <f t="shared" ref="Q107" si="58">SUM(Q108:Q112)</f>
        <v>0</v>
      </c>
      <c r="R107" s="74">
        <f t="shared" ref="R107" si="59">SUM(R108:R112)</f>
        <v>4.258</v>
      </c>
      <c r="S107" s="74">
        <f t="shared" ref="S107" si="60">SUM(S108:S112)</f>
        <v>0</v>
      </c>
      <c r="T107" s="74">
        <f t="shared" ref="T107" si="61">SUM(T108:T112)</f>
        <v>0</v>
      </c>
      <c r="U107" s="96">
        <f>IF(L107&lt;&gt;0,T107/L107,0)</f>
        <v>0</v>
      </c>
      <c r="V107" s="95"/>
    </row>
    <row r="108" spans="1:22" x14ac:dyDescent="0.25">
      <c r="A108" s="285" t="s">
        <v>948</v>
      </c>
      <c r="B108" s="261" t="str">
        <f>'10'!B115</f>
        <v>Приобретение АГП ПСС-131-18Э</v>
      </c>
      <c r="C108" s="324" t="str">
        <f>'10'!C115</f>
        <v>O_GES_08</v>
      </c>
      <c r="D108" s="253">
        <v>4.258</v>
      </c>
      <c r="E108" s="253"/>
      <c r="F108" s="253">
        <f t="shared" ref="F108:F112" si="62">D108-E108</f>
        <v>4.258</v>
      </c>
      <c r="G108" s="253"/>
      <c r="H108" s="253">
        <f t="shared" ref="H108:H112" si="63">J108+L108+N108+P108</f>
        <v>4.258</v>
      </c>
      <c r="I108" s="253">
        <f t="shared" ref="I108:I112" si="64">K108+M108+O108+Q108</f>
        <v>0</v>
      </c>
      <c r="J108" s="253"/>
      <c r="K108" s="253"/>
      <c r="L108" s="253"/>
      <c r="M108" s="253"/>
      <c r="N108" s="253"/>
      <c r="O108" s="253"/>
      <c r="P108" s="322">
        <v>4.258</v>
      </c>
      <c r="Q108" s="253"/>
      <c r="R108" s="253">
        <f t="shared" ref="R108:R112" si="65">F108-K108</f>
        <v>4.258</v>
      </c>
      <c r="S108" s="253"/>
      <c r="T108" s="253">
        <f>M108-L108</f>
        <v>0</v>
      </c>
      <c r="U108" s="94">
        <f>IF(L108&lt;&gt;0,T108/L108,0)</f>
        <v>0</v>
      </c>
      <c r="V108" s="95"/>
    </row>
    <row r="109" spans="1:22" hidden="1" x14ac:dyDescent="0.25">
      <c r="A109" s="285" t="s">
        <v>948</v>
      </c>
      <c r="B109" s="261"/>
      <c r="C109" s="84"/>
      <c r="D109" s="253"/>
      <c r="E109" s="253"/>
      <c r="F109" s="253">
        <f t="shared" si="62"/>
        <v>0</v>
      </c>
      <c r="G109" s="253"/>
      <c r="H109" s="253">
        <f t="shared" si="63"/>
        <v>0</v>
      </c>
      <c r="I109" s="253">
        <f t="shared" si="64"/>
        <v>0</v>
      </c>
      <c r="J109" s="253"/>
      <c r="K109" s="253"/>
      <c r="L109" s="255"/>
      <c r="M109" s="253"/>
      <c r="N109" s="253"/>
      <c r="O109" s="253"/>
      <c r="P109" s="253"/>
      <c r="Q109" s="253"/>
      <c r="R109" s="253">
        <f t="shared" si="65"/>
        <v>0</v>
      </c>
      <c r="S109" s="253"/>
      <c r="T109" s="253">
        <f t="shared" ref="T109:T112" si="66">K109-J109</f>
        <v>0</v>
      </c>
      <c r="U109" s="94">
        <f t="shared" ref="U109:U112" si="67">IF(T109&lt;&gt;0,T109/J109,0)</f>
        <v>0</v>
      </c>
      <c r="V109" s="95"/>
    </row>
    <row r="110" spans="1:22" hidden="1" x14ac:dyDescent="0.25">
      <c r="A110" s="285" t="s">
        <v>948</v>
      </c>
      <c r="B110" s="261"/>
      <c r="C110" s="84"/>
      <c r="D110" s="253"/>
      <c r="E110" s="253"/>
      <c r="F110" s="253">
        <f t="shared" si="62"/>
        <v>0</v>
      </c>
      <c r="G110" s="253"/>
      <c r="H110" s="253">
        <f t="shared" si="63"/>
        <v>0</v>
      </c>
      <c r="I110" s="253">
        <f t="shared" si="64"/>
        <v>0</v>
      </c>
      <c r="J110" s="253"/>
      <c r="K110" s="253"/>
      <c r="L110" s="255"/>
      <c r="M110" s="253"/>
      <c r="N110" s="253"/>
      <c r="O110" s="253"/>
      <c r="P110" s="253"/>
      <c r="Q110" s="253"/>
      <c r="R110" s="253">
        <f t="shared" si="65"/>
        <v>0</v>
      </c>
      <c r="S110" s="253"/>
      <c r="T110" s="253">
        <f t="shared" si="66"/>
        <v>0</v>
      </c>
      <c r="U110" s="94">
        <f t="shared" si="67"/>
        <v>0</v>
      </c>
      <c r="V110" s="95"/>
    </row>
    <row r="111" spans="1:22" hidden="1" x14ac:dyDescent="0.25">
      <c r="A111" s="285" t="s">
        <v>948</v>
      </c>
      <c r="B111" s="261"/>
      <c r="C111" s="84"/>
      <c r="D111" s="253"/>
      <c r="E111" s="253"/>
      <c r="F111" s="253">
        <f t="shared" si="62"/>
        <v>0</v>
      </c>
      <c r="G111" s="253"/>
      <c r="H111" s="253">
        <f t="shared" si="63"/>
        <v>0</v>
      </c>
      <c r="I111" s="253">
        <f t="shared" si="64"/>
        <v>0</v>
      </c>
      <c r="J111" s="253"/>
      <c r="K111" s="253"/>
      <c r="L111" s="253"/>
      <c r="M111" s="253"/>
      <c r="N111" s="253"/>
      <c r="O111" s="253"/>
      <c r="P111" s="253"/>
      <c r="Q111" s="253"/>
      <c r="R111" s="253">
        <f t="shared" si="65"/>
        <v>0</v>
      </c>
      <c r="S111" s="253"/>
      <c r="T111" s="253">
        <f t="shared" si="66"/>
        <v>0</v>
      </c>
      <c r="U111" s="94">
        <f t="shared" si="67"/>
        <v>0</v>
      </c>
      <c r="V111" s="95"/>
    </row>
    <row r="112" spans="1:22" hidden="1" x14ac:dyDescent="0.25">
      <c r="A112" s="285" t="s">
        <v>948</v>
      </c>
      <c r="B112" s="261"/>
      <c r="C112" s="84"/>
      <c r="D112" s="253"/>
      <c r="E112" s="253"/>
      <c r="F112" s="253">
        <f t="shared" si="62"/>
        <v>0</v>
      </c>
      <c r="G112" s="253"/>
      <c r="H112" s="253">
        <f t="shared" si="63"/>
        <v>0</v>
      </c>
      <c r="I112" s="253">
        <f t="shared" si="64"/>
        <v>0</v>
      </c>
      <c r="J112" s="253"/>
      <c r="K112" s="253"/>
      <c r="L112" s="253"/>
      <c r="M112" s="253"/>
      <c r="N112" s="253"/>
      <c r="O112" s="253"/>
      <c r="P112" s="255"/>
      <c r="Q112" s="253"/>
      <c r="R112" s="253">
        <f t="shared" si="65"/>
        <v>0</v>
      </c>
      <c r="S112" s="253"/>
      <c r="T112" s="253">
        <f t="shared" si="66"/>
        <v>0</v>
      </c>
      <c r="U112" s="94">
        <f t="shared" si="67"/>
        <v>0</v>
      </c>
      <c r="V112" s="95"/>
    </row>
    <row r="113" spans="1:6" x14ac:dyDescent="0.25">
      <c r="A113" s="98"/>
      <c r="B113" s="99"/>
      <c r="C113" s="100"/>
      <c r="D113" s="100"/>
    </row>
    <row r="115" spans="1:6" x14ac:dyDescent="0.25">
      <c r="B115" s="2" t="s">
        <v>821</v>
      </c>
      <c r="D115" s="55"/>
      <c r="E115" s="55"/>
      <c r="F115" s="2" t="s">
        <v>822</v>
      </c>
    </row>
  </sheetData>
  <mergeCells count="26">
    <mergeCell ref="T14:U15"/>
    <mergeCell ref="H12:Q12"/>
    <mergeCell ref="N15:O15"/>
    <mergeCell ref="T2:V2"/>
    <mergeCell ref="R14:S14"/>
    <mergeCell ref="V14:V16"/>
    <mergeCell ref="R15:R16"/>
    <mergeCell ref="S15:S16"/>
    <mergeCell ref="A3:V3"/>
    <mergeCell ref="G6:P6"/>
    <mergeCell ref="A4:V4"/>
    <mergeCell ref="G7:P7"/>
    <mergeCell ref="L15:M15"/>
    <mergeCell ref="H14:Q14"/>
    <mergeCell ref="H15:I15"/>
    <mergeCell ref="J15:K15"/>
    <mergeCell ref="P15:Q15"/>
    <mergeCell ref="A19:C19"/>
    <mergeCell ref="F14:G14"/>
    <mergeCell ref="F15:F16"/>
    <mergeCell ref="G15:G16"/>
    <mergeCell ref="A14:A16"/>
    <mergeCell ref="B14:B16"/>
    <mergeCell ref="C14:C16"/>
    <mergeCell ref="D14:D16"/>
    <mergeCell ref="E14:E16"/>
  </mergeCells>
  <pageMargins left="0.39370078740157483" right="0.39370078740157483" top="0.78740157480314965" bottom="0.39370078740157483" header="0.19685039370078741" footer="0.19685039370078741"/>
  <pageSetup paperSize="9" orientation="landscape" r:id="rId1"/>
  <headerFooter alignWithMargins="0">
    <oddFooter>&amp;R&amp;P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CA121"/>
  <sheetViews>
    <sheetView zoomScaleNormal="100" zoomScaleSheetLayoutView="115" workbookViewId="0"/>
  </sheetViews>
  <sheetFormatPr defaultRowHeight="15.75" x14ac:dyDescent="0.25"/>
  <cols>
    <col min="1" max="1" width="6.7109375" style="2" customWidth="1"/>
    <col min="2" max="2" width="30.42578125" style="2" customWidth="1"/>
    <col min="3" max="3" width="9.7109375" style="2" customWidth="1"/>
    <col min="4" max="4" width="9.85546875" style="2" customWidth="1"/>
    <col min="5" max="5" width="9.140625" style="2" customWidth="1"/>
    <col min="6" max="6" width="5.85546875" style="2" customWidth="1"/>
    <col min="7" max="7" width="4.28515625" style="2" customWidth="1"/>
    <col min="8" max="8" width="3.7109375" style="2" customWidth="1"/>
    <col min="9" max="9" width="4.28515625" style="2" customWidth="1"/>
    <col min="10" max="11" width="3.7109375" style="2" customWidth="1"/>
    <col min="12" max="12" width="8.85546875" style="2" customWidth="1"/>
    <col min="13" max="13" width="5.140625" style="2" customWidth="1"/>
    <col min="14" max="14" width="4.5703125" style="2" customWidth="1"/>
    <col min="15" max="15" width="3.7109375" style="2" customWidth="1"/>
    <col min="16" max="16" width="4.85546875" style="2" customWidth="1"/>
    <col min="17" max="18" width="3.7109375" style="2" customWidth="1"/>
    <col min="19" max="19" width="8.85546875" style="2" customWidth="1"/>
    <col min="20" max="20" width="5.42578125" style="2" customWidth="1"/>
    <col min="21" max="22" width="3.7109375" style="2" customWidth="1"/>
    <col min="23" max="23" width="4.140625" style="2" customWidth="1"/>
    <col min="24" max="25" width="3.7109375" style="2" customWidth="1"/>
    <col min="26" max="26" width="9.42578125" style="2" customWidth="1"/>
    <col min="27" max="27" width="5" style="2" customWidth="1"/>
    <col min="28" max="28" width="4.28515625" style="2" customWidth="1"/>
    <col min="29" max="29" width="3.7109375" style="2" customWidth="1"/>
    <col min="30" max="30" width="4.42578125" style="2" customWidth="1"/>
    <col min="31" max="32" width="3.7109375" style="2" customWidth="1"/>
    <col min="33" max="33" width="9.42578125" style="2" customWidth="1"/>
    <col min="34" max="34" width="4.85546875" style="2" customWidth="1"/>
    <col min="35" max="35" width="4.140625" style="2" customWidth="1"/>
    <col min="36" max="36" width="3.7109375" style="2" customWidth="1"/>
    <col min="37" max="37" width="4" style="2" customWidth="1"/>
    <col min="38" max="39" width="3.7109375" style="2" customWidth="1"/>
    <col min="40" max="40" width="5.42578125" style="2" customWidth="1"/>
    <col min="41" max="41" width="6" style="2" customWidth="1"/>
    <col min="42" max="43" width="3.85546875" style="2" customWidth="1"/>
    <col min="44" max="44" width="5.140625" style="2" customWidth="1"/>
    <col min="45" max="46" width="3.85546875" style="2" customWidth="1"/>
    <col min="47" max="47" width="7.140625" style="2" customWidth="1"/>
    <col min="48" max="48" width="5.85546875" style="2" customWidth="1"/>
    <col min="49" max="50" width="3.85546875" style="2" customWidth="1"/>
    <col min="51" max="51" width="4.5703125" style="2" customWidth="1"/>
    <col min="52" max="53" width="3.85546875" style="2" customWidth="1"/>
    <col min="54" max="54" width="9.7109375" style="2" customWidth="1"/>
    <col min="55" max="60" width="3.85546875" style="2" customWidth="1"/>
    <col min="61" max="61" width="9.5703125" style="2" customWidth="1"/>
    <col min="62" max="67" width="3.85546875" style="2" customWidth="1"/>
    <col min="68" max="68" width="9.28515625" style="2" customWidth="1"/>
    <col min="69" max="69" width="4.7109375" style="2" customWidth="1"/>
    <col min="70" max="74" width="3.85546875" style="2" customWidth="1"/>
    <col min="75" max="75" width="6.7109375" style="2" customWidth="1"/>
    <col min="76" max="76" width="4" style="2" customWidth="1"/>
    <col min="77" max="77" width="6.7109375" style="2" customWidth="1"/>
    <col min="78" max="78" width="6" style="2" customWidth="1"/>
    <col min="79" max="79" width="11.7109375" style="296" customWidth="1"/>
    <col min="80" max="16384" width="9.140625" style="2"/>
  </cols>
  <sheetData>
    <row r="1" spans="1:79" s="34" customFormat="1" ht="10.5" x14ac:dyDescent="0.2">
      <c r="CA1" s="302" t="s">
        <v>125</v>
      </c>
    </row>
    <row r="2" spans="1:79" s="34" customFormat="1" ht="19.5" customHeight="1" x14ac:dyDescent="0.2">
      <c r="BX2" s="41"/>
      <c r="BY2" s="387" t="s">
        <v>11</v>
      </c>
      <c r="BZ2" s="387"/>
      <c r="CA2" s="387"/>
    </row>
    <row r="3" spans="1:79" s="38" customFormat="1" ht="9.75" x14ac:dyDescent="0.15">
      <c r="A3" s="381" t="s">
        <v>124</v>
      </c>
      <c r="B3" s="381"/>
      <c r="C3" s="381"/>
      <c r="D3" s="381"/>
      <c r="E3" s="381"/>
      <c r="F3" s="381"/>
      <c r="G3" s="381"/>
      <c r="H3" s="381"/>
      <c r="I3" s="381"/>
      <c r="J3" s="381"/>
      <c r="K3" s="381"/>
      <c r="L3" s="381"/>
      <c r="M3" s="381"/>
      <c r="N3" s="381"/>
      <c r="O3" s="381"/>
      <c r="P3" s="381"/>
      <c r="Q3" s="381"/>
      <c r="R3" s="381"/>
      <c r="S3" s="381"/>
      <c r="T3" s="381"/>
      <c r="U3" s="381"/>
      <c r="V3" s="381"/>
      <c r="W3" s="381"/>
      <c r="X3" s="381"/>
      <c r="Y3" s="381"/>
      <c r="Z3" s="381"/>
      <c r="AA3" s="381"/>
      <c r="AB3" s="381"/>
      <c r="AC3" s="381"/>
      <c r="AD3" s="381"/>
      <c r="AE3" s="381"/>
      <c r="AF3" s="381"/>
      <c r="AG3" s="381"/>
      <c r="AH3" s="381"/>
      <c r="AI3" s="381"/>
      <c r="AJ3" s="381"/>
      <c r="AK3" s="381"/>
      <c r="AL3" s="381"/>
      <c r="AM3" s="381"/>
      <c r="CA3" s="303"/>
    </row>
    <row r="4" spans="1:79" s="38" customFormat="1" ht="12.75" customHeight="1" x14ac:dyDescent="0.15">
      <c r="A4" s="381" t="str">
        <f>'10'!A4</f>
        <v>за 2 квартал 2024 года</v>
      </c>
      <c r="B4" s="381"/>
      <c r="C4" s="381"/>
      <c r="D4" s="381"/>
      <c r="E4" s="381"/>
      <c r="F4" s="381"/>
      <c r="G4" s="381"/>
      <c r="H4" s="381"/>
      <c r="I4" s="381"/>
      <c r="J4" s="381"/>
      <c r="K4" s="381"/>
      <c r="L4" s="381"/>
      <c r="M4" s="381"/>
      <c r="N4" s="381"/>
      <c r="O4" s="381"/>
      <c r="P4" s="381"/>
      <c r="Q4" s="381"/>
      <c r="R4" s="381"/>
      <c r="S4" s="381"/>
      <c r="T4" s="381"/>
      <c r="U4" s="381"/>
      <c r="V4" s="381"/>
      <c r="W4" s="381"/>
      <c r="X4" s="381"/>
      <c r="Y4" s="381"/>
      <c r="Z4" s="381"/>
      <c r="AA4" s="381"/>
      <c r="AB4" s="381"/>
      <c r="AC4" s="381"/>
      <c r="AD4" s="381"/>
      <c r="AE4" s="381"/>
      <c r="AF4" s="381"/>
      <c r="AG4" s="381"/>
      <c r="AH4" s="381"/>
      <c r="AI4" s="381"/>
      <c r="AJ4" s="381"/>
      <c r="AK4" s="381"/>
      <c r="AL4" s="381"/>
      <c r="AM4" s="381"/>
      <c r="CA4" s="303"/>
    </row>
    <row r="5" spans="1:79" ht="9" customHeight="1" x14ac:dyDescent="0.25"/>
    <row r="6" spans="1:79" s="38" customFormat="1" ht="12.75" customHeight="1" x14ac:dyDescent="0.15">
      <c r="M6" s="39" t="s">
        <v>12</v>
      </c>
      <c r="N6" s="376" t="str">
        <f>'10'!G6</f>
        <v>АО "Городские электрические сети" (АО "ГЭС")</v>
      </c>
      <c r="O6" s="376"/>
      <c r="P6" s="376"/>
      <c r="Q6" s="376"/>
      <c r="R6" s="376"/>
      <c r="S6" s="376"/>
      <c r="T6" s="376"/>
      <c r="U6" s="376"/>
      <c r="V6" s="376"/>
      <c r="W6" s="376"/>
      <c r="X6" s="376"/>
      <c r="Y6" s="376"/>
      <c r="Z6" s="376"/>
      <c r="CA6" s="303"/>
    </row>
    <row r="7" spans="1:79" s="36" customFormat="1" ht="10.5" customHeight="1" x14ac:dyDescent="0.15">
      <c r="N7" s="377" t="s">
        <v>13</v>
      </c>
      <c r="O7" s="377"/>
      <c r="P7" s="377"/>
      <c r="Q7" s="377"/>
      <c r="R7" s="377"/>
      <c r="S7" s="377"/>
      <c r="T7" s="377"/>
      <c r="U7" s="377"/>
      <c r="V7" s="377"/>
      <c r="W7" s="377"/>
      <c r="X7" s="377"/>
      <c r="Y7" s="377"/>
      <c r="Z7" s="377"/>
      <c r="AA7" s="37"/>
      <c r="AJ7" s="37"/>
      <c r="AK7" s="37"/>
      <c r="CA7" s="304"/>
    </row>
    <row r="8" spans="1:79" ht="9" customHeight="1" x14ac:dyDescent="0.25"/>
    <row r="9" spans="1:79" s="38" customFormat="1" ht="9.75" x14ac:dyDescent="0.15">
      <c r="R9" s="39" t="s">
        <v>14</v>
      </c>
      <c r="S9" s="40" t="str">
        <f>'10'!J9</f>
        <v>2024</v>
      </c>
      <c r="T9" s="38" t="s">
        <v>15</v>
      </c>
      <c r="Z9" s="39"/>
      <c r="CA9" s="303"/>
    </row>
    <row r="10" spans="1:79" ht="9" customHeight="1" x14ac:dyDescent="0.25"/>
    <row r="11" spans="1:79" s="38" customFormat="1" ht="9.75" x14ac:dyDescent="0.15">
      <c r="P11" s="39" t="s">
        <v>16</v>
      </c>
      <c r="Q11" s="69" t="str">
        <f>'10'!H11</f>
        <v>Приказом Министерства промышленности, энергетики и торговли КБР №212 от 30.10.2020 г.</v>
      </c>
      <c r="R11" s="71"/>
      <c r="S11" s="71"/>
      <c r="T11" s="71"/>
      <c r="U11" s="71"/>
      <c r="V11" s="71"/>
      <c r="W11" s="71"/>
      <c r="X11" s="71"/>
      <c r="Y11" s="71"/>
      <c r="Z11" s="71"/>
      <c r="AA11" s="71"/>
      <c r="AB11" s="71"/>
      <c r="AC11" s="70"/>
      <c r="AD11" s="70"/>
      <c r="AE11" s="70"/>
      <c r="AF11" s="70"/>
      <c r="CA11" s="303"/>
    </row>
    <row r="12" spans="1:79" s="36" customFormat="1" ht="8.25" x14ac:dyDescent="0.15">
      <c r="Q12" s="384" t="s">
        <v>17</v>
      </c>
      <c r="R12" s="384"/>
      <c r="S12" s="384"/>
      <c r="T12" s="384"/>
      <c r="U12" s="384"/>
      <c r="V12" s="384"/>
      <c r="W12" s="384"/>
      <c r="X12" s="384"/>
      <c r="Y12" s="384"/>
      <c r="Z12" s="384"/>
      <c r="AA12" s="384"/>
      <c r="AB12" s="384"/>
      <c r="AC12" s="37"/>
      <c r="AD12" s="37"/>
      <c r="AE12" s="37"/>
      <c r="AF12" s="37"/>
      <c r="CA12" s="304"/>
    </row>
    <row r="13" spans="1:79" s="34" customFormat="1" ht="9" customHeight="1" x14ac:dyDescent="0.2"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CA13" s="305"/>
    </row>
    <row r="14" spans="1:79" s="28" customFormat="1" ht="15" customHeight="1" x14ac:dyDescent="0.2">
      <c r="A14" s="382" t="s">
        <v>23</v>
      </c>
      <c r="B14" s="382" t="s">
        <v>22</v>
      </c>
      <c r="C14" s="382" t="s">
        <v>18</v>
      </c>
      <c r="D14" s="382" t="s">
        <v>123</v>
      </c>
      <c r="E14" s="385" t="s">
        <v>122</v>
      </c>
      <c r="F14" s="386"/>
      <c r="G14" s="386"/>
      <c r="H14" s="386"/>
      <c r="I14" s="386"/>
      <c r="J14" s="386"/>
      <c r="K14" s="386"/>
      <c r="L14" s="386"/>
      <c r="M14" s="386"/>
      <c r="N14" s="386"/>
      <c r="O14" s="386"/>
      <c r="P14" s="386"/>
      <c r="Q14" s="386"/>
      <c r="R14" s="386"/>
      <c r="S14" s="386"/>
      <c r="T14" s="386"/>
      <c r="U14" s="386"/>
      <c r="V14" s="386"/>
      <c r="W14" s="386"/>
      <c r="X14" s="386"/>
      <c r="Y14" s="386"/>
      <c r="Z14" s="386"/>
      <c r="AA14" s="386"/>
      <c r="AB14" s="386"/>
      <c r="AC14" s="386"/>
      <c r="AD14" s="386"/>
      <c r="AE14" s="386"/>
      <c r="AF14" s="386"/>
      <c r="AG14" s="386"/>
      <c r="AH14" s="386"/>
      <c r="AI14" s="386"/>
      <c r="AJ14" s="386"/>
      <c r="AK14" s="386"/>
      <c r="AL14" s="386"/>
      <c r="AM14" s="386"/>
      <c r="AN14" s="388" t="s">
        <v>977</v>
      </c>
      <c r="AO14" s="388"/>
      <c r="AP14" s="388"/>
      <c r="AQ14" s="388"/>
      <c r="AR14" s="388"/>
      <c r="AS14" s="388"/>
      <c r="AT14" s="388"/>
      <c r="AU14" s="388"/>
      <c r="AV14" s="388"/>
      <c r="AW14" s="388"/>
      <c r="AX14" s="388"/>
      <c r="AY14" s="388"/>
      <c r="AZ14" s="388"/>
      <c r="BA14" s="388"/>
      <c r="BB14" s="388"/>
      <c r="BC14" s="388"/>
      <c r="BD14" s="388"/>
      <c r="BE14" s="388"/>
      <c r="BF14" s="388"/>
      <c r="BG14" s="388"/>
      <c r="BH14" s="388"/>
      <c r="BI14" s="388"/>
      <c r="BJ14" s="388"/>
      <c r="BK14" s="388"/>
      <c r="BL14" s="388"/>
      <c r="BM14" s="388"/>
      <c r="BN14" s="388"/>
      <c r="BO14" s="388"/>
      <c r="BP14" s="388"/>
      <c r="BQ14" s="388"/>
      <c r="BR14" s="388"/>
      <c r="BS14" s="388"/>
      <c r="BT14" s="388"/>
      <c r="BU14" s="388"/>
      <c r="BV14" s="389"/>
      <c r="BW14" s="390" t="s">
        <v>121</v>
      </c>
      <c r="BX14" s="391"/>
      <c r="BY14" s="391"/>
      <c r="BZ14" s="392"/>
      <c r="CA14" s="382" t="s">
        <v>9</v>
      </c>
    </row>
    <row r="15" spans="1:79" s="28" customFormat="1" ht="15" customHeight="1" x14ac:dyDescent="0.2">
      <c r="A15" s="383"/>
      <c r="B15" s="383"/>
      <c r="C15" s="383"/>
      <c r="D15" s="383"/>
      <c r="E15" s="378" t="s">
        <v>0</v>
      </c>
      <c r="F15" s="379"/>
      <c r="G15" s="379"/>
      <c r="H15" s="379"/>
      <c r="I15" s="379"/>
      <c r="J15" s="379"/>
      <c r="K15" s="379"/>
      <c r="L15" s="379"/>
      <c r="M15" s="379"/>
      <c r="N15" s="379"/>
      <c r="O15" s="379"/>
      <c r="P15" s="379"/>
      <c r="Q15" s="379"/>
      <c r="R15" s="379"/>
      <c r="S15" s="379"/>
      <c r="T15" s="379"/>
      <c r="U15" s="379"/>
      <c r="V15" s="379"/>
      <c r="W15" s="379"/>
      <c r="X15" s="379"/>
      <c r="Y15" s="379"/>
      <c r="Z15" s="379"/>
      <c r="AA15" s="379"/>
      <c r="AB15" s="379"/>
      <c r="AC15" s="379"/>
      <c r="AD15" s="379"/>
      <c r="AE15" s="379"/>
      <c r="AF15" s="379"/>
      <c r="AG15" s="379"/>
      <c r="AH15" s="379"/>
      <c r="AI15" s="379"/>
      <c r="AJ15" s="379"/>
      <c r="AK15" s="379"/>
      <c r="AL15" s="379"/>
      <c r="AM15" s="380"/>
      <c r="AN15" s="378" t="s">
        <v>5</v>
      </c>
      <c r="AO15" s="379"/>
      <c r="AP15" s="379"/>
      <c r="AQ15" s="379"/>
      <c r="AR15" s="379"/>
      <c r="AS15" s="379"/>
      <c r="AT15" s="379"/>
      <c r="AU15" s="379"/>
      <c r="AV15" s="379"/>
      <c r="AW15" s="379"/>
      <c r="AX15" s="379"/>
      <c r="AY15" s="379"/>
      <c r="AZ15" s="379"/>
      <c r="BA15" s="379"/>
      <c r="BB15" s="379"/>
      <c r="BC15" s="379"/>
      <c r="BD15" s="379"/>
      <c r="BE15" s="379"/>
      <c r="BF15" s="379"/>
      <c r="BG15" s="379"/>
      <c r="BH15" s="379"/>
      <c r="BI15" s="379"/>
      <c r="BJ15" s="379"/>
      <c r="BK15" s="379"/>
      <c r="BL15" s="379"/>
      <c r="BM15" s="379"/>
      <c r="BN15" s="379"/>
      <c r="BO15" s="379"/>
      <c r="BP15" s="379"/>
      <c r="BQ15" s="379"/>
      <c r="BR15" s="379"/>
      <c r="BS15" s="379"/>
      <c r="BT15" s="379"/>
      <c r="BU15" s="379"/>
      <c r="BV15" s="380"/>
      <c r="BW15" s="393"/>
      <c r="BX15" s="394"/>
      <c r="BY15" s="394"/>
      <c r="BZ15" s="395"/>
      <c r="CA15" s="383"/>
    </row>
    <row r="16" spans="1:79" s="28" customFormat="1" ht="15" customHeight="1" x14ac:dyDescent="0.2">
      <c r="A16" s="383"/>
      <c r="B16" s="383"/>
      <c r="C16" s="383"/>
      <c r="D16" s="383"/>
      <c r="E16" s="378" t="s">
        <v>36</v>
      </c>
      <c r="F16" s="379"/>
      <c r="G16" s="379"/>
      <c r="H16" s="379"/>
      <c r="I16" s="379"/>
      <c r="J16" s="379"/>
      <c r="K16" s="380"/>
      <c r="L16" s="378" t="s">
        <v>35</v>
      </c>
      <c r="M16" s="379"/>
      <c r="N16" s="379"/>
      <c r="O16" s="379"/>
      <c r="P16" s="379"/>
      <c r="Q16" s="379"/>
      <c r="R16" s="380"/>
      <c r="S16" s="378" t="s">
        <v>34</v>
      </c>
      <c r="T16" s="379"/>
      <c r="U16" s="379"/>
      <c r="V16" s="379"/>
      <c r="W16" s="379"/>
      <c r="X16" s="379"/>
      <c r="Y16" s="380"/>
      <c r="Z16" s="378" t="s">
        <v>33</v>
      </c>
      <c r="AA16" s="379"/>
      <c r="AB16" s="379"/>
      <c r="AC16" s="379"/>
      <c r="AD16" s="379"/>
      <c r="AE16" s="379"/>
      <c r="AF16" s="380"/>
      <c r="AG16" s="378" t="s">
        <v>32</v>
      </c>
      <c r="AH16" s="379"/>
      <c r="AI16" s="379"/>
      <c r="AJ16" s="379"/>
      <c r="AK16" s="379"/>
      <c r="AL16" s="379"/>
      <c r="AM16" s="380"/>
      <c r="AN16" s="378" t="s">
        <v>36</v>
      </c>
      <c r="AO16" s="379"/>
      <c r="AP16" s="379"/>
      <c r="AQ16" s="379"/>
      <c r="AR16" s="379"/>
      <c r="AS16" s="379"/>
      <c r="AT16" s="380"/>
      <c r="AU16" s="378" t="s">
        <v>35</v>
      </c>
      <c r="AV16" s="379"/>
      <c r="AW16" s="379"/>
      <c r="AX16" s="379"/>
      <c r="AY16" s="379"/>
      <c r="AZ16" s="379"/>
      <c r="BA16" s="380"/>
      <c r="BB16" s="378" t="s">
        <v>34</v>
      </c>
      <c r="BC16" s="379"/>
      <c r="BD16" s="379"/>
      <c r="BE16" s="379"/>
      <c r="BF16" s="379"/>
      <c r="BG16" s="379"/>
      <c r="BH16" s="380"/>
      <c r="BI16" s="378" t="s">
        <v>33</v>
      </c>
      <c r="BJ16" s="379"/>
      <c r="BK16" s="379"/>
      <c r="BL16" s="379"/>
      <c r="BM16" s="379"/>
      <c r="BN16" s="379"/>
      <c r="BO16" s="380"/>
      <c r="BP16" s="378" t="s">
        <v>32</v>
      </c>
      <c r="BQ16" s="379"/>
      <c r="BR16" s="379"/>
      <c r="BS16" s="379"/>
      <c r="BT16" s="379"/>
      <c r="BU16" s="379"/>
      <c r="BV16" s="380"/>
      <c r="BW16" s="396"/>
      <c r="BX16" s="397"/>
      <c r="BY16" s="397"/>
      <c r="BZ16" s="398"/>
      <c r="CA16" s="383"/>
    </row>
    <row r="17" spans="1:79" s="28" customFormat="1" ht="30" customHeight="1" x14ac:dyDescent="0.2">
      <c r="A17" s="383"/>
      <c r="B17" s="383"/>
      <c r="C17" s="383"/>
      <c r="D17" s="383"/>
      <c r="E17" s="32" t="s">
        <v>31</v>
      </c>
      <c r="F17" s="378" t="s">
        <v>30</v>
      </c>
      <c r="G17" s="379"/>
      <c r="H17" s="379"/>
      <c r="I17" s="379"/>
      <c r="J17" s="379"/>
      <c r="K17" s="380"/>
      <c r="L17" s="32" t="s">
        <v>31</v>
      </c>
      <c r="M17" s="378" t="s">
        <v>30</v>
      </c>
      <c r="N17" s="379"/>
      <c r="O17" s="379"/>
      <c r="P17" s="379"/>
      <c r="Q17" s="379"/>
      <c r="R17" s="380"/>
      <c r="S17" s="32" t="s">
        <v>31</v>
      </c>
      <c r="T17" s="378" t="s">
        <v>30</v>
      </c>
      <c r="U17" s="379"/>
      <c r="V17" s="379"/>
      <c r="W17" s="379"/>
      <c r="X17" s="379"/>
      <c r="Y17" s="380"/>
      <c r="Z17" s="32" t="s">
        <v>31</v>
      </c>
      <c r="AA17" s="378" t="s">
        <v>30</v>
      </c>
      <c r="AB17" s="379"/>
      <c r="AC17" s="379"/>
      <c r="AD17" s="379"/>
      <c r="AE17" s="379"/>
      <c r="AF17" s="380"/>
      <c r="AG17" s="32" t="s">
        <v>31</v>
      </c>
      <c r="AH17" s="378" t="s">
        <v>30</v>
      </c>
      <c r="AI17" s="379"/>
      <c r="AJ17" s="379"/>
      <c r="AK17" s="379"/>
      <c r="AL17" s="379"/>
      <c r="AM17" s="380"/>
      <c r="AN17" s="32" t="s">
        <v>31</v>
      </c>
      <c r="AO17" s="378" t="s">
        <v>30</v>
      </c>
      <c r="AP17" s="379"/>
      <c r="AQ17" s="379"/>
      <c r="AR17" s="379"/>
      <c r="AS17" s="379"/>
      <c r="AT17" s="380"/>
      <c r="AU17" s="32" t="s">
        <v>31</v>
      </c>
      <c r="AV17" s="378" t="s">
        <v>30</v>
      </c>
      <c r="AW17" s="379"/>
      <c r="AX17" s="379"/>
      <c r="AY17" s="379"/>
      <c r="AZ17" s="379"/>
      <c r="BA17" s="380"/>
      <c r="BB17" s="32" t="s">
        <v>31</v>
      </c>
      <c r="BC17" s="378" t="s">
        <v>30</v>
      </c>
      <c r="BD17" s="379"/>
      <c r="BE17" s="379"/>
      <c r="BF17" s="379"/>
      <c r="BG17" s="379"/>
      <c r="BH17" s="380"/>
      <c r="BI17" s="32" t="s">
        <v>31</v>
      </c>
      <c r="BJ17" s="378" t="s">
        <v>30</v>
      </c>
      <c r="BK17" s="379"/>
      <c r="BL17" s="379"/>
      <c r="BM17" s="379"/>
      <c r="BN17" s="379"/>
      <c r="BO17" s="380"/>
      <c r="BP17" s="32" t="s">
        <v>31</v>
      </c>
      <c r="BQ17" s="378" t="s">
        <v>30</v>
      </c>
      <c r="BR17" s="379"/>
      <c r="BS17" s="379"/>
      <c r="BT17" s="379"/>
      <c r="BU17" s="379"/>
      <c r="BV17" s="380"/>
      <c r="BW17" s="378" t="s">
        <v>31</v>
      </c>
      <c r="BX17" s="380"/>
      <c r="BY17" s="379" t="s">
        <v>30</v>
      </c>
      <c r="BZ17" s="380"/>
      <c r="CA17" s="383"/>
    </row>
    <row r="18" spans="1:79" s="28" customFormat="1" ht="45" customHeight="1" x14ac:dyDescent="0.2">
      <c r="A18" s="383"/>
      <c r="B18" s="383"/>
      <c r="C18" s="383"/>
      <c r="D18" s="383"/>
      <c r="E18" s="33" t="s">
        <v>24</v>
      </c>
      <c r="F18" s="33" t="s">
        <v>24</v>
      </c>
      <c r="G18" s="33" t="s">
        <v>29</v>
      </c>
      <c r="H18" s="33" t="s">
        <v>28</v>
      </c>
      <c r="I18" s="33" t="s">
        <v>27</v>
      </c>
      <c r="J18" s="33" t="s">
        <v>26</v>
      </c>
      <c r="K18" s="33" t="s">
        <v>25</v>
      </c>
      <c r="L18" s="33" t="s">
        <v>24</v>
      </c>
      <c r="M18" s="33" t="s">
        <v>24</v>
      </c>
      <c r="N18" s="33" t="s">
        <v>29</v>
      </c>
      <c r="O18" s="33" t="s">
        <v>28</v>
      </c>
      <c r="P18" s="33" t="s">
        <v>27</v>
      </c>
      <c r="Q18" s="33" t="s">
        <v>26</v>
      </c>
      <c r="R18" s="33" t="s">
        <v>25</v>
      </c>
      <c r="S18" s="33" t="s">
        <v>24</v>
      </c>
      <c r="T18" s="33" t="s">
        <v>24</v>
      </c>
      <c r="U18" s="33" t="s">
        <v>29</v>
      </c>
      <c r="V18" s="33" t="s">
        <v>28</v>
      </c>
      <c r="W18" s="33" t="s">
        <v>27</v>
      </c>
      <c r="X18" s="33" t="s">
        <v>26</v>
      </c>
      <c r="Y18" s="33" t="s">
        <v>25</v>
      </c>
      <c r="Z18" s="33" t="s">
        <v>24</v>
      </c>
      <c r="AA18" s="33" t="s">
        <v>24</v>
      </c>
      <c r="AB18" s="33" t="s">
        <v>29</v>
      </c>
      <c r="AC18" s="33" t="s">
        <v>28</v>
      </c>
      <c r="AD18" s="33" t="s">
        <v>27</v>
      </c>
      <c r="AE18" s="33" t="s">
        <v>26</v>
      </c>
      <c r="AF18" s="33" t="s">
        <v>25</v>
      </c>
      <c r="AG18" s="33" t="s">
        <v>24</v>
      </c>
      <c r="AH18" s="33" t="s">
        <v>24</v>
      </c>
      <c r="AI18" s="33" t="s">
        <v>29</v>
      </c>
      <c r="AJ18" s="33" t="s">
        <v>28</v>
      </c>
      <c r="AK18" s="33" t="s">
        <v>27</v>
      </c>
      <c r="AL18" s="33" t="s">
        <v>26</v>
      </c>
      <c r="AM18" s="33" t="s">
        <v>25</v>
      </c>
      <c r="AN18" s="33" t="s">
        <v>24</v>
      </c>
      <c r="AO18" s="33" t="s">
        <v>24</v>
      </c>
      <c r="AP18" s="33" t="s">
        <v>29</v>
      </c>
      <c r="AQ18" s="33" t="s">
        <v>28</v>
      </c>
      <c r="AR18" s="33" t="s">
        <v>27</v>
      </c>
      <c r="AS18" s="33" t="s">
        <v>26</v>
      </c>
      <c r="AT18" s="33" t="s">
        <v>25</v>
      </c>
      <c r="AU18" s="33" t="s">
        <v>24</v>
      </c>
      <c r="AV18" s="33" t="s">
        <v>24</v>
      </c>
      <c r="AW18" s="33" t="s">
        <v>29</v>
      </c>
      <c r="AX18" s="33" t="s">
        <v>28</v>
      </c>
      <c r="AY18" s="33" t="s">
        <v>27</v>
      </c>
      <c r="AZ18" s="33" t="s">
        <v>26</v>
      </c>
      <c r="BA18" s="33" t="s">
        <v>25</v>
      </c>
      <c r="BB18" s="33" t="s">
        <v>24</v>
      </c>
      <c r="BC18" s="33" t="s">
        <v>24</v>
      </c>
      <c r="BD18" s="33" t="s">
        <v>29</v>
      </c>
      <c r="BE18" s="33" t="s">
        <v>28</v>
      </c>
      <c r="BF18" s="33" t="s">
        <v>27</v>
      </c>
      <c r="BG18" s="33" t="s">
        <v>26</v>
      </c>
      <c r="BH18" s="33" t="s">
        <v>25</v>
      </c>
      <c r="BI18" s="33" t="s">
        <v>24</v>
      </c>
      <c r="BJ18" s="33" t="s">
        <v>24</v>
      </c>
      <c r="BK18" s="33" t="s">
        <v>29</v>
      </c>
      <c r="BL18" s="33" t="s">
        <v>28</v>
      </c>
      <c r="BM18" s="33" t="s">
        <v>27</v>
      </c>
      <c r="BN18" s="33" t="s">
        <v>26</v>
      </c>
      <c r="BO18" s="33" t="s">
        <v>25</v>
      </c>
      <c r="BP18" s="33" t="s">
        <v>24</v>
      </c>
      <c r="BQ18" s="33" t="s">
        <v>24</v>
      </c>
      <c r="BR18" s="33" t="s">
        <v>29</v>
      </c>
      <c r="BS18" s="33" t="s">
        <v>28</v>
      </c>
      <c r="BT18" s="33" t="s">
        <v>27</v>
      </c>
      <c r="BU18" s="33" t="s">
        <v>26</v>
      </c>
      <c r="BV18" s="33" t="s">
        <v>25</v>
      </c>
      <c r="BW18" s="32" t="s">
        <v>24</v>
      </c>
      <c r="BX18" s="32" t="s">
        <v>8</v>
      </c>
      <c r="BY18" s="32" t="s">
        <v>24</v>
      </c>
      <c r="BZ18" s="32" t="s">
        <v>8</v>
      </c>
      <c r="CA18" s="383"/>
    </row>
    <row r="19" spans="1:79" s="28" customFormat="1" ht="10.5" x14ac:dyDescent="0.2">
      <c r="A19" s="31">
        <v>1</v>
      </c>
      <c r="B19" s="31">
        <v>2</v>
      </c>
      <c r="C19" s="31">
        <v>3</v>
      </c>
      <c r="D19" s="31">
        <v>4</v>
      </c>
      <c r="E19" s="31" t="s">
        <v>120</v>
      </c>
      <c r="F19" s="31" t="s">
        <v>119</v>
      </c>
      <c r="G19" s="31" t="s">
        <v>118</v>
      </c>
      <c r="H19" s="31" t="s">
        <v>117</v>
      </c>
      <c r="I19" s="31" t="s">
        <v>116</v>
      </c>
      <c r="J19" s="31" t="s">
        <v>115</v>
      </c>
      <c r="K19" s="31" t="s">
        <v>114</v>
      </c>
      <c r="L19" s="31" t="s">
        <v>113</v>
      </c>
      <c r="M19" s="31" t="s">
        <v>112</v>
      </c>
      <c r="N19" s="31" t="s">
        <v>111</v>
      </c>
      <c r="O19" s="31" t="s">
        <v>110</v>
      </c>
      <c r="P19" s="31" t="s">
        <v>109</v>
      </c>
      <c r="Q19" s="31" t="s">
        <v>108</v>
      </c>
      <c r="R19" s="31" t="s">
        <v>107</v>
      </c>
      <c r="S19" s="31" t="s">
        <v>106</v>
      </c>
      <c r="T19" s="31" t="s">
        <v>105</v>
      </c>
      <c r="U19" s="31" t="s">
        <v>104</v>
      </c>
      <c r="V19" s="31" t="s">
        <v>103</v>
      </c>
      <c r="W19" s="31" t="s">
        <v>102</v>
      </c>
      <c r="X19" s="31" t="s">
        <v>101</v>
      </c>
      <c r="Y19" s="31" t="s">
        <v>100</v>
      </c>
      <c r="Z19" s="31" t="s">
        <v>99</v>
      </c>
      <c r="AA19" s="31" t="s">
        <v>98</v>
      </c>
      <c r="AB19" s="31" t="s">
        <v>97</v>
      </c>
      <c r="AC19" s="31" t="s">
        <v>96</v>
      </c>
      <c r="AD19" s="31" t="s">
        <v>95</v>
      </c>
      <c r="AE19" s="31" t="s">
        <v>94</v>
      </c>
      <c r="AF19" s="31" t="s">
        <v>93</v>
      </c>
      <c r="AG19" s="31" t="s">
        <v>92</v>
      </c>
      <c r="AH19" s="31" t="s">
        <v>91</v>
      </c>
      <c r="AI19" s="31" t="s">
        <v>90</v>
      </c>
      <c r="AJ19" s="31" t="s">
        <v>89</v>
      </c>
      <c r="AK19" s="31" t="s">
        <v>88</v>
      </c>
      <c r="AL19" s="31" t="s">
        <v>87</v>
      </c>
      <c r="AM19" s="31" t="s">
        <v>86</v>
      </c>
      <c r="AN19" s="31" t="s">
        <v>85</v>
      </c>
      <c r="AO19" s="31" t="s">
        <v>84</v>
      </c>
      <c r="AP19" s="31" t="s">
        <v>83</v>
      </c>
      <c r="AQ19" s="31" t="s">
        <v>82</v>
      </c>
      <c r="AR19" s="31" t="s">
        <v>81</v>
      </c>
      <c r="AS19" s="31" t="s">
        <v>80</v>
      </c>
      <c r="AT19" s="31" t="s">
        <v>79</v>
      </c>
      <c r="AU19" s="31" t="s">
        <v>78</v>
      </c>
      <c r="AV19" s="31" t="s">
        <v>77</v>
      </c>
      <c r="AW19" s="31" t="s">
        <v>76</v>
      </c>
      <c r="AX19" s="31" t="s">
        <v>75</v>
      </c>
      <c r="AY19" s="31" t="s">
        <v>74</v>
      </c>
      <c r="AZ19" s="31" t="s">
        <v>73</v>
      </c>
      <c r="BA19" s="31" t="s">
        <v>72</v>
      </c>
      <c r="BB19" s="31" t="s">
        <v>71</v>
      </c>
      <c r="BC19" s="31" t="s">
        <v>70</v>
      </c>
      <c r="BD19" s="31" t="s">
        <v>69</v>
      </c>
      <c r="BE19" s="31" t="s">
        <v>68</v>
      </c>
      <c r="BF19" s="31" t="s">
        <v>67</v>
      </c>
      <c r="BG19" s="31" t="s">
        <v>66</v>
      </c>
      <c r="BH19" s="31" t="s">
        <v>65</v>
      </c>
      <c r="BI19" s="31" t="s">
        <v>64</v>
      </c>
      <c r="BJ19" s="31" t="s">
        <v>63</v>
      </c>
      <c r="BK19" s="31" t="s">
        <v>62</v>
      </c>
      <c r="BL19" s="31" t="s">
        <v>61</v>
      </c>
      <c r="BM19" s="31" t="s">
        <v>60</v>
      </c>
      <c r="BN19" s="31" t="s">
        <v>59</v>
      </c>
      <c r="BO19" s="31" t="s">
        <v>58</v>
      </c>
      <c r="BP19" s="31" t="s">
        <v>57</v>
      </c>
      <c r="BQ19" s="31" t="s">
        <v>56</v>
      </c>
      <c r="BR19" s="31" t="s">
        <v>55</v>
      </c>
      <c r="BS19" s="31" t="s">
        <v>54</v>
      </c>
      <c r="BT19" s="31" t="s">
        <v>53</v>
      </c>
      <c r="BU19" s="31" t="s">
        <v>52</v>
      </c>
      <c r="BV19" s="31" t="s">
        <v>51</v>
      </c>
      <c r="BW19" s="31">
        <v>7</v>
      </c>
      <c r="BX19" s="31">
        <v>8</v>
      </c>
      <c r="BY19" s="31">
        <v>9</v>
      </c>
      <c r="BZ19" s="31">
        <v>10</v>
      </c>
      <c r="CA19" s="306">
        <v>11</v>
      </c>
    </row>
    <row r="20" spans="1:79" s="28" customFormat="1" ht="10.5" x14ac:dyDescent="0.2">
      <c r="A20" s="1"/>
      <c r="B20" s="29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0"/>
      <c r="AP20" s="30"/>
      <c r="AQ20" s="30"/>
      <c r="AR20" s="30"/>
      <c r="AS20" s="30"/>
      <c r="AT20" s="30"/>
      <c r="AU20" s="30"/>
      <c r="AV20" s="30"/>
      <c r="AW20" s="30"/>
      <c r="AX20" s="30"/>
      <c r="AY20" s="30"/>
      <c r="AZ20" s="30"/>
      <c r="BA20" s="30"/>
      <c r="BB20" s="30"/>
      <c r="BC20" s="30"/>
      <c r="BD20" s="30"/>
      <c r="BE20" s="30"/>
      <c r="BF20" s="30"/>
      <c r="BG20" s="30"/>
      <c r="BH20" s="30"/>
      <c r="BI20" s="30"/>
      <c r="BJ20" s="30"/>
      <c r="BK20" s="30"/>
      <c r="BL20" s="30"/>
      <c r="BM20" s="30"/>
      <c r="BN20" s="30"/>
      <c r="BO20" s="30"/>
      <c r="BP20" s="30"/>
      <c r="BQ20" s="30"/>
      <c r="BR20" s="30"/>
      <c r="BS20" s="30"/>
      <c r="BT20" s="30"/>
      <c r="BU20" s="30"/>
      <c r="BV20" s="30"/>
      <c r="BW20" s="30"/>
      <c r="BX20" s="30"/>
      <c r="BY20" s="30"/>
      <c r="BZ20" s="30"/>
      <c r="CA20" s="29"/>
    </row>
    <row r="21" spans="1:79" s="28" customFormat="1" ht="10.5" x14ac:dyDescent="0.2">
      <c r="A21" s="375" t="s">
        <v>10</v>
      </c>
      <c r="B21" s="375"/>
      <c r="C21" s="375"/>
      <c r="D21" s="290">
        <f>D49+D104+D111</f>
        <v>18.731000000000002</v>
      </c>
      <c r="E21" s="256">
        <f t="shared" ref="E21:BP21" si="0">E49+E104+E111</f>
        <v>0</v>
      </c>
      <c r="F21" s="256">
        <f t="shared" si="0"/>
        <v>18.731000000000002</v>
      </c>
      <c r="G21" s="290">
        <f t="shared" si="0"/>
        <v>0</v>
      </c>
      <c r="H21" s="256">
        <f t="shared" si="0"/>
        <v>0</v>
      </c>
      <c r="I21" s="316">
        <f t="shared" si="0"/>
        <v>7</v>
      </c>
      <c r="J21" s="256">
        <f t="shared" si="0"/>
        <v>0</v>
      </c>
      <c r="K21" s="256">
        <f t="shared" si="0"/>
        <v>0</v>
      </c>
      <c r="L21" s="256">
        <f t="shared" si="0"/>
        <v>0</v>
      </c>
      <c r="M21" s="256">
        <f t="shared" si="0"/>
        <v>0.40100000000000002</v>
      </c>
      <c r="N21" s="290">
        <f t="shared" si="0"/>
        <v>0</v>
      </c>
      <c r="O21" s="256">
        <f t="shared" si="0"/>
        <v>0</v>
      </c>
      <c r="P21" s="290">
        <f t="shared" si="0"/>
        <v>0</v>
      </c>
      <c r="Q21" s="256">
        <f t="shared" si="0"/>
        <v>0</v>
      </c>
      <c r="R21" s="256">
        <f t="shared" si="0"/>
        <v>0</v>
      </c>
      <c r="S21" s="256">
        <f t="shared" si="0"/>
        <v>0</v>
      </c>
      <c r="T21" s="256">
        <f t="shared" si="0"/>
        <v>9.1820000000000004</v>
      </c>
      <c r="U21" s="256">
        <f t="shared" si="0"/>
        <v>0</v>
      </c>
      <c r="V21" s="256">
        <f t="shared" si="0"/>
        <v>0</v>
      </c>
      <c r="W21" s="290">
        <f t="shared" si="0"/>
        <v>4.5</v>
      </c>
      <c r="X21" s="256">
        <f t="shared" si="0"/>
        <v>0</v>
      </c>
      <c r="Y21" s="256">
        <f t="shared" si="0"/>
        <v>0</v>
      </c>
      <c r="Z21" s="256">
        <f t="shared" si="0"/>
        <v>0</v>
      </c>
      <c r="AA21" s="256">
        <f t="shared" si="0"/>
        <v>4.2889999999999997</v>
      </c>
      <c r="AB21" s="290">
        <f t="shared" si="0"/>
        <v>0</v>
      </c>
      <c r="AC21" s="256">
        <f t="shared" si="0"/>
        <v>0</v>
      </c>
      <c r="AD21" s="316">
        <f t="shared" si="0"/>
        <v>2.5</v>
      </c>
      <c r="AE21" s="256">
        <f t="shared" si="0"/>
        <v>0</v>
      </c>
      <c r="AF21" s="256">
        <f t="shared" si="0"/>
        <v>0</v>
      </c>
      <c r="AG21" s="256">
        <f t="shared" si="0"/>
        <v>0</v>
      </c>
      <c r="AH21" s="256">
        <f t="shared" si="0"/>
        <v>4.859</v>
      </c>
      <c r="AI21" s="290">
        <f t="shared" si="0"/>
        <v>0</v>
      </c>
      <c r="AJ21" s="256">
        <f t="shared" si="0"/>
        <v>0</v>
      </c>
      <c r="AK21" s="256">
        <f t="shared" si="0"/>
        <v>0</v>
      </c>
      <c r="AL21" s="256">
        <f t="shared" si="0"/>
        <v>0</v>
      </c>
      <c r="AM21" s="256">
        <f t="shared" si="0"/>
        <v>0</v>
      </c>
      <c r="AN21" s="256">
        <f t="shared" si="0"/>
        <v>0</v>
      </c>
      <c r="AO21" s="256">
        <f t="shared" si="0"/>
        <v>0</v>
      </c>
      <c r="AP21" s="256">
        <f t="shared" si="0"/>
        <v>0</v>
      </c>
      <c r="AQ21" s="316">
        <f t="shared" si="0"/>
        <v>0</v>
      </c>
      <c r="AR21" s="290">
        <f t="shared" si="0"/>
        <v>0</v>
      </c>
      <c r="AS21" s="256">
        <f t="shared" si="0"/>
        <v>0</v>
      </c>
      <c r="AT21" s="256">
        <f t="shared" si="0"/>
        <v>0</v>
      </c>
      <c r="AU21" s="256">
        <f t="shared" si="0"/>
        <v>0</v>
      </c>
      <c r="AV21" s="256">
        <f t="shared" si="0"/>
        <v>0</v>
      </c>
      <c r="AW21" s="256">
        <f t="shared" si="0"/>
        <v>0</v>
      </c>
      <c r="AX21" s="256">
        <f t="shared" si="0"/>
        <v>0</v>
      </c>
      <c r="AY21" s="256">
        <f t="shared" si="0"/>
        <v>0</v>
      </c>
      <c r="AZ21" s="256">
        <f t="shared" si="0"/>
        <v>0</v>
      </c>
      <c r="BA21" s="256">
        <f t="shared" si="0"/>
        <v>0</v>
      </c>
      <c r="BB21" s="256">
        <f t="shared" si="0"/>
        <v>0</v>
      </c>
      <c r="BC21" s="290">
        <f t="shared" si="0"/>
        <v>0</v>
      </c>
      <c r="BD21" s="256">
        <f t="shared" si="0"/>
        <v>0</v>
      </c>
      <c r="BE21" s="256">
        <f t="shared" si="0"/>
        <v>0</v>
      </c>
      <c r="BF21" s="290">
        <f t="shared" si="0"/>
        <v>0</v>
      </c>
      <c r="BG21" s="256">
        <f t="shared" si="0"/>
        <v>0</v>
      </c>
      <c r="BH21" s="256">
        <f t="shared" si="0"/>
        <v>0</v>
      </c>
      <c r="BI21" s="256">
        <f t="shared" si="0"/>
        <v>0</v>
      </c>
      <c r="BJ21" s="290">
        <f t="shared" si="0"/>
        <v>0</v>
      </c>
      <c r="BK21" s="256">
        <f t="shared" si="0"/>
        <v>0</v>
      </c>
      <c r="BL21" s="256">
        <f t="shared" si="0"/>
        <v>0</v>
      </c>
      <c r="BM21" s="290">
        <f t="shared" si="0"/>
        <v>0</v>
      </c>
      <c r="BN21" s="256">
        <f t="shared" si="0"/>
        <v>0</v>
      </c>
      <c r="BO21" s="256">
        <f t="shared" si="0"/>
        <v>0</v>
      </c>
      <c r="BP21" s="256">
        <f t="shared" si="0"/>
        <v>0</v>
      </c>
      <c r="BQ21" s="290">
        <f t="shared" ref="BQ21:BY21" si="1">BQ49+BQ104+BQ111</f>
        <v>0</v>
      </c>
      <c r="BR21" s="290">
        <f t="shared" si="1"/>
        <v>0</v>
      </c>
      <c r="BS21" s="256">
        <f t="shared" si="1"/>
        <v>0</v>
      </c>
      <c r="BT21" s="256">
        <f t="shared" si="1"/>
        <v>0</v>
      </c>
      <c r="BU21" s="256">
        <f t="shared" si="1"/>
        <v>0</v>
      </c>
      <c r="BV21" s="256">
        <f t="shared" si="1"/>
        <v>0</v>
      </c>
      <c r="BW21" s="256">
        <f t="shared" si="1"/>
        <v>0</v>
      </c>
      <c r="BX21" s="256">
        <f t="shared" si="1"/>
        <v>0</v>
      </c>
      <c r="BY21" s="256">
        <f t="shared" si="1"/>
        <v>-9.1820000000000004</v>
      </c>
      <c r="BZ21" s="68">
        <f>IF(T21&lt;&gt;0,BY21/T21,0)</f>
        <v>-1</v>
      </c>
      <c r="CA21" s="29"/>
    </row>
    <row r="22" spans="1:79" s="28" customFormat="1" ht="10.5" x14ac:dyDescent="0.2">
      <c r="A22" s="75" t="s">
        <v>823</v>
      </c>
      <c r="B22" s="262" t="s">
        <v>824</v>
      </c>
      <c r="C22" s="77"/>
      <c r="D22" s="101" t="s">
        <v>868</v>
      </c>
      <c r="E22" s="101" t="s">
        <v>868</v>
      </c>
      <c r="F22" s="101" t="s">
        <v>868</v>
      </c>
      <c r="G22" s="101" t="s">
        <v>868</v>
      </c>
      <c r="H22" s="101" t="s">
        <v>868</v>
      </c>
      <c r="I22" s="101" t="s">
        <v>868</v>
      </c>
      <c r="J22" s="101" t="s">
        <v>868</v>
      </c>
      <c r="K22" s="101" t="s">
        <v>868</v>
      </c>
      <c r="L22" s="101" t="s">
        <v>868</v>
      </c>
      <c r="M22" s="101" t="s">
        <v>868</v>
      </c>
      <c r="N22" s="101" t="s">
        <v>868</v>
      </c>
      <c r="O22" s="101" t="s">
        <v>868</v>
      </c>
      <c r="P22" s="101" t="s">
        <v>868</v>
      </c>
      <c r="Q22" s="101" t="s">
        <v>868</v>
      </c>
      <c r="R22" s="101" t="s">
        <v>868</v>
      </c>
      <c r="S22" s="101" t="s">
        <v>868</v>
      </c>
      <c r="T22" s="101" t="s">
        <v>868</v>
      </c>
      <c r="U22" s="101" t="s">
        <v>868</v>
      </c>
      <c r="V22" s="101" t="s">
        <v>868</v>
      </c>
      <c r="W22" s="101" t="s">
        <v>868</v>
      </c>
      <c r="X22" s="101" t="s">
        <v>868</v>
      </c>
      <c r="Y22" s="101" t="s">
        <v>868</v>
      </c>
      <c r="Z22" s="101" t="s">
        <v>868</v>
      </c>
      <c r="AA22" s="101" t="s">
        <v>868</v>
      </c>
      <c r="AB22" s="101" t="s">
        <v>868</v>
      </c>
      <c r="AC22" s="101" t="s">
        <v>868</v>
      </c>
      <c r="AD22" s="101" t="s">
        <v>868</v>
      </c>
      <c r="AE22" s="101" t="s">
        <v>868</v>
      </c>
      <c r="AF22" s="101" t="s">
        <v>868</v>
      </c>
      <c r="AG22" s="101" t="s">
        <v>868</v>
      </c>
      <c r="AH22" s="101" t="s">
        <v>868</v>
      </c>
      <c r="AI22" s="101" t="s">
        <v>868</v>
      </c>
      <c r="AJ22" s="101" t="s">
        <v>868</v>
      </c>
      <c r="AK22" s="101" t="s">
        <v>868</v>
      </c>
      <c r="AL22" s="101" t="s">
        <v>868</v>
      </c>
      <c r="AM22" s="101" t="s">
        <v>868</v>
      </c>
      <c r="AN22" s="101" t="s">
        <v>868</v>
      </c>
      <c r="AO22" s="101" t="s">
        <v>868</v>
      </c>
      <c r="AP22" s="101" t="s">
        <v>868</v>
      </c>
      <c r="AQ22" s="101" t="s">
        <v>868</v>
      </c>
      <c r="AR22" s="101" t="s">
        <v>868</v>
      </c>
      <c r="AS22" s="101" t="s">
        <v>868</v>
      </c>
      <c r="AT22" s="101" t="s">
        <v>868</v>
      </c>
      <c r="AU22" s="101" t="s">
        <v>868</v>
      </c>
      <c r="AV22" s="101" t="s">
        <v>868</v>
      </c>
      <c r="AW22" s="101" t="s">
        <v>868</v>
      </c>
      <c r="AX22" s="101" t="s">
        <v>868</v>
      </c>
      <c r="AY22" s="101" t="s">
        <v>868</v>
      </c>
      <c r="AZ22" s="101" t="s">
        <v>868</v>
      </c>
      <c r="BA22" s="101" t="s">
        <v>868</v>
      </c>
      <c r="BB22" s="101" t="s">
        <v>868</v>
      </c>
      <c r="BC22" s="101" t="s">
        <v>868</v>
      </c>
      <c r="BD22" s="101" t="s">
        <v>868</v>
      </c>
      <c r="BE22" s="101" t="s">
        <v>868</v>
      </c>
      <c r="BF22" s="101" t="s">
        <v>868</v>
      </c>
      <c r="BG22" s="101" t="s">
        <v>868</v>
      </c>
      <c r="BH22" s="101" t="s">
        <v>868</v>
      </c>
      <c r="BI22" s="101" t="s">
        <v>868</v>
      </c>
      <c r="BJ22" s="101" t="s">
        <v>868</v>
      </c>
      <c r="BK22" s="101" t="s">
        <v>868</v>
      </c>
      <c r="BL22" s="101" t="s">
        <v>868</v>
      </c>
      <c r="BM22" s="101" t="s">
        <v>868</v>
      </c>
      <c r="BN22" s="101" t="s">
        <v>868</v>
      </c>
      <c r="BO22" s="101" t="s">
        <v>868</v>
      </c>
      <c r="BP22" s="101" t="s">
        <v>868</v>
      </c>
      <c r="BQ22" s="101" t="s">
        <v>868</v>
      </c>
      <c r="BR22" s="101" t="s">
        <v>868</v>
      </c>
      <c r="BS22" s="101" t="s">
        <v>868</v>
      </c>
      <c r="BT22" s="101" t="s">
        <v>868</v>
      </c>
      <c r="BU22" s="101" t="s">
        <v>868</v>
      </c>
      <c r="BV22" s="101" t="s">
        <v>868</v>
      </c>
      <c r="BW22" s="101" t="s">
        <v>868</v>
      </c>
      <c r="BX22" s="101" t="s">
        <v>868</v>
      </c>
      <c r="BY22" s="101" t="s">
        <v>868</v>
      </c>
      <c r="BZ22" s="101" t="s">
        <v>868</v>
      </c>
      <c r="CA22" s="102"/>
    </row>
    <row r="23" spans="1:79" s="28" customFormat="1" ht="21" x14ac:dyDescent="0.2">
      <c r="A23" s="75" t="s">
        <v>825</v>
      </c>
      <c r="B23" s="262" t="s">
        <v>826</v>
      </c>
      <c r="C23" s="77"/>
      <c r="D23" s="101" t="s">
        <v>868</v>
      </c>
      <c r="E23" s="101" t="s">
        <v>868</v>
      </c>
      <c r="F23" s="101" t="s">
        <v>868</v>
      </c>
      <c r="G23" s="101" t="s">
        <v>868</v>
      </c>
      <c r="H23" s="101" t="s">
        <v>868</v>
      </c>
      <c r="I23" s="101" t="s">
        <v>868</v>
      </c>
      <c r="J23" s="101" t="s">
        <v>868</v>
      </c>
      <c r="K23" s="101" t="s">
        <v>868</v>
      </c>
      <c r="L23" s="101" t="s">
        <v>868</v>
      </c>
      <c r="M23" s="101" t="s">
        <v>868</v>
      </c>
      <c r="N23" s="101" t="s">
        <v>868</v>
      </c>
      <c r="O23" s="101" t="s">
        <v>868</v>
      </c>
      <c r="P23" s="101" t="s">
        <v>868</v>
      </c>
      <c r="Q23" s="101" t="s">
        <v>868</v>
      </c>
      <c r="R23" s="101" t="s">
        <v>868</v>
      </c>
      <c r="S23" s="101" t="s">
        <v>868</v>
      </c>
      <c r="T23" s="101" t="s">
        <v>868</v>
      </c>
      <c r="U23" s="101" t="s">
        <v>868</v>
      </c>
      <c r="V23" s="101" t="s">
        <v>868</v>
      </c>
      <c r="W23" s="101" t="s">
        <v>868</v>
      </c>
      <c r="X23" s="101" t="s">
        <v>868</v>
      </c>
      <c r="Y23" s="101" t="s">
        <v>868</v>
      </c>
      <c r="Z23" s="101" t="s">
        <v>868</v>
      </c>
      <c r="AA23" s="101" t="s">
        <v>868</v>
      </c>
      <c r="AB23" s="101" t="s">
        <v>868</v>
      </c>
      <c r="AC23" s="101" t="s">
        <v>868</v>
      </c>
      <c r="AD23" s="101" t="s">
        <v>868</v>
      </c>
      <c r="AE23" s="101" t="s">
        <v>868</v>
      </c>
      <c r="AF23" s="101" t="s">
        <v>868</v>
      </c>
      <c r="AG23" s="101" t="s">
        <v>868</v>
      </c>
      <c r="AH23" s="101" t="s">
        <v>868</v>
      </c>
      <c r="AI23" s="101" t="s">
        <v>868</v>
      </c>
      <c r="AJ23" s="101" t="s">
        <v>868</v>
      </c>
      <c r="AK23" s="101" t="s">
        <v>868</v>
      </c>
      <c r="AL23" s="101" t="s">
        <v>868</v>
      </c>
      <c r="AM23" s="101" t="s">
        <v>868</v>
      </c>
      <c r="AN23" s="101" t="s">
        <v>868</v>
      </c>
      <c r="AO23" s="101" t="s">
        <v>868</v>
      </c>
      <c r="AP23" s="101" t="s">
        <v>868</v>
      </c>
      <c r="AQ23" s="101" t="s">
        <v>868</v>
      </c>
      <c r="AR23" s="101" t="s">
        <v>868</v>
      </c>
      <c r="AS23" s="101" t="s">
        <v>868</v>
      </c>
      <c r="AT23" s="101" t="s">
        <v>868</v>
      </c>
      <c r="AU23" s="101" t="s">
        <v>868</v>
      </c>
      <c r="AV23" s="101" t="s">
        <v>868</v>
      </c>
      <c r="AW23" s="101" t="s">
        <v>868</v>
      </c>
      <c r="AX23" s="101" t="s">
        <v>868</v>
      </c>
      <c r="AY23" s="101" t="s">
        <v>868</v>
      </c>
      <c r="AZ23" s="101" t="s">
        <v>868</v>
      </c>
      <c r="BA23" s="101" t="s">
        <v>868</v>
      </c>
      <c r="BB23" s="101" t="s">
        <v>868</v>
      </c>
      <c r="BC23" s="101" t="s">
        <v>868</v>
      </c>
      <c r="BD23" s="101" t="s">
        <v>868</v>
      </c>
      <c r="BE23" s="101" t="s">
        <v>868</v>
      </c>
      <c r="BF23" s="101" t="s">
        <v>868</v>
      </c>
      <c r="BG23" s="101" t="s">
        <v>868</v>
      </c>
      <c r="BH23" s="101" t="s">
        <v>868</v>
      </c>
      <c r="BI23" s="101" t="s">
        <v>868</v>
      </c>
      <c r="BJ23" s="101" t="s">
        <v>868</v>
      </c>
      <c r="BK23" s="101" t="s">
        <v>868</v>
      </c>
      <c r="BL23" s="101" t="s">
        <v>868</v>
      </c>
      <c r="BM23" s="101" t="s">
        <v>868</v>
      </c>
      <c r="BN23" s="101" t="s">
        <v>868</v>
      </c>
      <c r="BO23" s="101" t="s">
        <v>868</v>
      </c>
      <c r="BP23" s="101" t="s">
        <v>868</v>
      </c>
      <c r="BQ23" s="101" t="s">
        <v>868</v>
      </c>
      <c r="BR23" s="101" t="s">
        <v>868</v>
      </c>
      <c r="BS23" s="101" t="s">
        <v>868</v>
      </c>
      <c r="BT23" s="101" t="s">
        <v>868</v>
      </c>
      <c r="BU23" s="101" t="s">
        <v>868</v>
      </c>
      <c r="BV23" s="101" t="s">
        <v>868</v>
      </c>
      <c r="BW23" s="101" t="s">
        <v>868</v>
      </c>
      <c r="BX23" s="101" t="s">
        <v>868</v>
      </c>
      <c r="BY23" s="101" t="s">
        <v>868</v>
      </c>
      <c r="BZ23" s="101" t="s">
        <v>868</v>
      </c>
      <c r="CA23" s="102"/>
    </row>
    <row r="24" spans="1:79" s="28" customFormat="1" ht="42" x14ac:dyDescent="0.2">
      <c r="A24" s="75" t="s">
        <v>827</v>
      </c>
      <c r="B24" s="262" t="s">
        <v>828</v>
      </c>
      <c r="C24" s="77"/>
      <c r="D24" s="101" t="s">
        <v>868</v>
      </c>
      <c r="E24" s="101" t="s">
        <v>868</v>
      </c>
      <c r="F24" s="101" t="s">
        <v>868</v>
      </c>
      <c r="G24" s="101" t="s">
        <v>868</v>
      </c>
      <c r="H24" s="101" t="s">
        <v>868</v>
      </c>
      <c r="I24" s="101" t="s">
        <v>868</v>
      </c>
      <c r="J24" s="101" t="s">
        <v>868</v>
      </c>
      <c r="K24" s="101" t="s">
        <v>868</v>
      </c>
      <c r="L24" s="101" t="s">
        <v>868</v>
      </c>
      <c r="M24" s="101" t="s">
        <v>868</v>
      </c>
      <c r="N24" s="101" t="s">
        <v>868</v>
      </c>
      <c r="O24" s="101" t="s">
        <v>868</v>
      </c>
      <c r="P24" s="101" t="s">
        <v>868</v>
      </c>
      <c r="Q24" s="101" t="s">
        <v>868</v>
      </c>
      <c r="R24" s="101" t="s">
        <v>868</v>
      </c>
      <c r="S24" s="101" t="s">
        <v>868</v>
      </c>
      <c r="T24" s="101" t="s">
        <v>868</v>
      </c>
      <c r="U24" s="101" t="s">
        <v>868</v>
      </c>
      <c r="V24" s="101" t="s">
        <v>868</v>
      </c>
      <c r="W24" s="101" t="s">
        <v>868</v>
      </c>
      <c r="X24" s="101" t="s">
        <v>868</v>
      </c>
      <c r="Y24" s="101" t="s">
        <v>868</v>
      </c>
      <c r="Z24" s="101" t="s">
        <v>868</v>
      </c>
      <c r="AA24" s="101" t="s">
        <v>868</v>
      </c>
      <c r="AB24" s="101" t="s">
        <v>868</v>
      </c>
      <c r="AC24" s="101" t="s">
        <v>868</v>
      </c>
      <c r="AD24" s="101" t="s">
        <v>868</v>
      </c>
      <c r="AE24" s="101" t="s">
        <v>868</v>
      </c>
      <c r="AF24" s="101" t="s">
        <v>868</v>
      </c>
      <c r="AG24" s="101" t="s">
        <v>868</v>
      </c>
      <c r="AH24" s="101" t="s">
        <v>868</v>
      </c>
      <c r="AI24" s="101" t="s">
        <v>868</v>
      </c>
      <c r="AJ24" s="101" t="s">
        <v>868</v>
      </c>
      <c r="AK24" s="101" t="s">
        <v>868</v>
      </c>
      <c r="AL24" s="101" t="s">
        <v>868</v>
      </c>
      <c r="AM24" s="101" t="s">
        <v>868</v>
      </c>
      <c r="AN24" s="101" t="s">
        <v>868</v>
      </c>
      <c r="AO24" s="101" t="s">
        <v>868</v>
      </c>
      <c r="AP24" s="101" t="s">
        <v>868</v>
      </c>
      <c r="AQ24" s="101" t="s">
        <v>868</v>
      </c>
      <c r="AR24" s="101" t="s">
        <v>868</v>
      </c>
      <c r="AS24" s="101" t="s">
        <v>868</v>
      </c>
      <c r="AT24" s="101" t="s">
        <v>868</v>
      </c>
      <c r="AU24" s="101" t="s">
        <v>868</v>
      </c>
      <c r="AV24" s="101" t="s">
        <v>868</v>
      </c>
      <c r="AW24" s="101" t="s">
        <v>868</v>
      </c>
      <c r="AX24" s="101" t="s">
        <v>868</v>
      </c>
      <c r="AY24" s="101" t="s">
        <v>868</v>
      </c>
      <c r="AZ24" s="101" t="s">
        <v>868</v>
      </c>
      <c r="BA24" s="101" t="s">
        <v>868</v>
      </c>
      <c r="BB24" s="101" t="s">
        <v>868</v>
      </c>
      <c r="BC24" s="101" t="s">
        <v>868</v>
      </c>
      <c r="BD24" s="101" t="s">
        <v>868</v>
      </c>
      <c r="BE24" s="101" t="s">
        <v>868</v>
      </c>
      <c r="BF24" s="101" t="s">
        <v>868</v>
      </c>
      <c r="BG24" s="101" t="s">
        <v>868</v>
      </c>
      <c r="BH24" s="101" t="s">
        <v>868</v>
      </c>
      <c r="BI24" s="101" t="s">
        <v>868</v>
      </c>
      <c r="BJ24" s="101" t="s">
        <v>868</v>
      </c>
      <c r="BK24" s="101" t="s">
        <v>868</v>
      </c>
      <c r="BL24" s="101" t="s">
        <v>868</v>
      </c>
      <c r="BM24" s="101" t="s">
        <v>868</v>
      </c>
      <c r="BN24" s="101" t="s">
        <v>868</v>
      </c>
      <c r="BO24" s="101" t="s">
        <v>868</v>
      </c>
      <c r="BP24" s="101" t="s">
        <v>868</v>
      </c>
      <c r="BQ24" s="101" t="s">
        <v>868</v>
      </c>
      <c r="BR24" s="101" t="s">
        <v>868</v>
      </c>
      <c r="BS24" s="101" t="s">
        <v>868</v>
      </c>
      <c r="BT24" s="101" t="s">
        <v>868</v>
      </c>
      <c r="BU24" s="101" t="s">
        <v>868</v>
      </c>
      <c r="BV24" s="101" t="s">
        <v>868</v>
      </c>
      <c r="BW24" s="101" t="s">
        <v>868</v>
      </c>
      <c r="BX24" s="101" t="s">
        <v>868</v>
      </c>
      <c r="BY24" s="101" t="s">
        <v>868</v>
      </c>
      <c r="BZ24" s="101" t="s">
        <v>868</v>
      </c>
      <c r="CA24" s="102"/>
    </row>
    <row r="25" spans="1:79" s="28" customFormat="1" ht="21" x14ac:dyDescent="0.2">
      <c r="A25" s="75" t="s">
        <v>829</v>
      </c>
      <c r="B25" s="262" t="s">
        <v>830</v>
      </c>
      <c r="C25" s="77"/>
      <c r="D25" s="101" t="s">
        <v>868</v>
      </c>
      <c r="E25" s="101" t="s">
        <v>868</v>
      </c>
      <c r="F25" s="101" t="s">
        <v>868</v>
      </c>
      <c r="G25" s="101" t="s">
        <v>868</v>
      </c>
      <c r="H25" s="101" t="s">
        <v>868</v>
      </c>
      <c r="I25" s="101" t="s">
        <v>868</v>
      </c>
      <c r="J25" s="101" t="s">
        <v>868</v>
      </c>
      <c r="K25" s="101" t="s">
        <v>868</v>
      </c>
      <c r="L25" s="101" t="s">
        <v>868</v>
      </c>
      <c r="M25" s="101" t="s">
        <v>868</v>
      </c>
      <c r="N25" s="101" t="s">
        <v>868</v>
      </c>
      <c r="O25" s="101" t="s">
        <v>868</v>
      </c>
      <c r="P25" s="101" t="s">
        <v>868</v>
      </c>
      <c r="Q25" s="101" t="s">
        <v>868</v>
      </c>
      <c r="R25" s="101" t="s">
        <v>868</v>
      </c>
      <c r="S25" s="101" t="s">
        <v>868</v>
      </c>
      <c r="T25" s="101" t="s">
        <v>868</v>
      </c>
      <c r="U25" s="101" t="s">
        <v>868</v>
      </c>
      <c r="V25" s="101" t="s">
        <v>868</v>
      </c>
      <c r="W25" s="101" t="s">
        <v>868</v>
      </c>
      <c r="X25" s="101" t="s">
        <v>868</v>
      </c>
      <c r="Y25" s="101" t="s">
        <v>868</v>
      </c>
      <c r="Z25" s="101" t="s">
        <v>868</v>
      </c>
      <c r="AA25" s="101" t="s">
        <v>868</v>
      </c>
      <c r="AB25" s="101" t="s">
        <v>868</v>
      </c>
      <c r="AC25" s="101" t="s">
        <v>868</v>
      </c>
      <c r="AD25" s="101" t="s">
        <v>868</v>
      </c>
      <c r="AE25" s="101" t="s">
        <v>868</v>
      </c>
      <c r="AF25" s="101" t="s">
        <v>868</v>
      </c>
      <c r="AG25" s="101" t="s">
        <v>868</v>
      </c>
      <c r="AH25" s="101" t="s">
        <v>868</v>
      </c>
      <c r="AI25" s="101" t="s">
        <v>868</v>
      </c>
      <c r="AJ25" s="101" t="s">
        <v>868</v>
      </c>
      <c r="AK25" s="101" t="s">
        <v>868</v>
      </c>
      <c r="AL25" s="101" t="s">
        <v>868</v>
      </c>
      <c r="AM25" s="101" t="s">
        <v>868</v>
      </c>
      <c r="AN25" s="101" t="s">
        <v>868</v>
      </c>
      <c r="AO25" s="101" t="s">
        <v>868</v>
      </c>
      <c r="AP25" s="101" t="s">
        <v>868</v>
      </c>
      <c r="AQ25" s="101" t="s">
        <v>868</v>
      </c>
      <c r="AR25" s="101" t="s">
        <v>868</v>
      </c>
      <c r="AS25" s="101" t="s">
        <v>868</v>
      </c>
      <c r="AT25" s="101" t="s">
        <v>868</v>
      </c>
      <c r="AU25" s="101" t="s">
        <v>868</v>
      </c>
      <c r="AV25" s="101" t="s">
        <v>868</v>
      </c>
      <c r="AW25" s="101" t="s">
        <v>868</v>
      </c>
      <c r="AX25" s="101" t="s">
        <v>868</v>
      </c>
      <c r="AY25" s="101" t="s">
        <v>868</v>
      </c>
      <c r="AZ25" s="101" t="s">
        <v>868</v>
      </c>
      <c r="BA25" s="101" t="s">
        <v>868</v>
      </c>
      <c r="BB25" s="101" t="s">
        <v>868</v>
      </c>
      <c r="BC25" s="101" t="s">
        <v>868</v>
      </c>
      <c r="BD25" s="101" t="s">
        <v>868</v>
      </c>
      <c r="BE25" s="101" t="s">
        <v>868</v>
      </c>
      <c r="BF25" s="101" t="s">
        <v>868</v>
      </c>
      <c r="BG25" s="101" t="s">
        <v>868</v>
      </c>
      <c r="BH25" s="101" t="s">
        <v>868</v>
      </c>
      <c r="BI25" s="101" t="s">
        <v>868</v>
      </c>
      <c r="BJ25" s="101" t="s">
        <v>868</v>
      </c>
      <c r="BK25" s="101" t="s">
        <v>868</v>
      </c>
      <c r="BL25" s="101" t="s">
        <v>868</v>
      </c>
      <c r="BM25" s="101" t="s">
        <v>868</v>
      </c>
      <c r="BN25" s="101" t="s">
        <v>868</v>
      </c>
      <c r="BO25" s="101" t="s">
        <v>868</v>
      </c>
      <c r="BP25" s="101" t="s">
        <v>868</v>
      </c>
      <c r="BQ25" s="101" t="s">
        <v>868</v>
      </c>
      <c r="BR25" s="101" t="s">
        <v>868</v>
      </c>
      <c r="BS25" s="101" t="s">
        <v>868</v>
      </c>
      <c r="BT25" s="101" t="s">
        <v>868</v>
      </c>
      <c r="BU25" s="101" t="s">
        <v>868</v>
      </c>
      <c r="BV25" s="101" t="s">
        <v>868</v>
      </c>
      <c r="BW25" s="101" t="s">
        <v>868</v>
      </c>
      <c r="BX25" s="101" t="s">
        <v>868</v>
      </c>
      <c r="BY25" s="101" t="s">
        <v>868</v>
      </c>
      <c r="BZ25" s="101" t="s">
        <v>868</v>
      </c>
      <c r="CA25" s="102"/>
    </row>
    <row r="26" spans="1:79" s="28" customFormat="1" ht="21" x14ac:dyDescent="0.2">
      <c r="A26" s="75" t="s">
        <v>831</v>
      </c>
      <c r="B26" s="262" t="s">
        <v>832</v>
      </c>
      <c r="C26" s="77"/>
      <c r="D26" s="101" t="s">
        <v>868</v>
      </c>
      <c r="E26" s="101" t="s">
        <v>868</v>
      </c>
      <c r="F26" s="101" t="s">
        <v>868</v>
      </c>
      <c r="G26" s="101" t="s">
        <v>868</v>
      </c>
      <c r="H26" s="101" t="s">
        <v>868</v>
      </c>
      <c r="I26" s="101" t="s">
        <v>868</v>
      </c>
      <c r="J26" s="101" t="s">
        <v>868</v>
      </c>
      <c r="K26" s="101" t="s">
        <v>868</v>
      </c>
      <c r="L26" s="101" t="s">
        <v>868</v>
      </c>
      <c r="M26" s="101" t="s">
        <v>868</v>
      </c>
      <c r="N26" s="101" t="s">
        <v>868</v>
      </c>
      <c r="O26" s="101" t="s">
        <v>868</v>
      </c>
      <c r="P26" s="101" t="s">
        <v>868</v>
      </c>
      <c r="Q26" s="101" t="s">
        <v>868</v>
      </c>
      <c r="R26" s="101" t="s">
        <v>868</v>
      </c>
      <c r="S26" s="101" t="s">
        <v>868</v>
      </c>
      <c r="T26" s="101" t="s">
        <v>868</v>
      </c>
      <c r="U26" s="101" t="s">
        <v>868</v>
      </c>
      <c r="V26" s="101" t="s">
        <v>868</v>
      </c>
      <c r="W26" s="101" t="s">
        <v>868</v>
      </c>
      <c r="X26" s="101" t="s">
        <v>868</v>
      </c>
      <c r="Y26" s="101" t="s">
        <v>868</v>
      </c>
      <c r="Z26" s="101" t="s">
        <v>868</v>
      </c>
      <c r="AA26" s="101" t="s">
        <v>868</v>
      </c>
      <c r="AB26" s="101" t="s">
        <v>868</v>
      </c>
      <c r="AC26" s="101" t="s">
        <v>868</v>
      </c>
      <c r="AD26" s="101" t="s">
        <v>868</v>
      </c>
      <c r="AE26" s="101" t="s">
        <v>868</v>
      </c>
      <c r="AF26" s="101" t="s">
        <v>868</v>
      </c>
      <c r="AG26" s="101" t="s">
        <v>868</v>
      </c>
      <c r="AH26" s="101" t="s">
        <v>868</v>
      </c>
      <c r="AI26" s="101" t="s">
        <v>868</v>
      </c>
      <c r="AJ26" s="101" t="s">
        <v>868</v>
      </c>
      <c r="AK26" s="101" t="s">
        <v>868</v>
      </c>
      <c r="AL26" s="101" t="s">
        <v>868</v>
      </c>
      <c r="AM26" s="101" t="s">
        <v>868</v>
      </c>
      <c r="AN26" s="101" t="s">
        <v>868</v>
      </c>
      <c r="AO26" s="101" t="s">
        <v>868</v>
      </c>
      <c r="AP26" s="101" t="s">
        <v>868</v>
      </c>
      <c r="AQ26" s="101" t="s">
        <v>868</v>
      </c>
      <c r="AR26" s="101" t="s">
        <v>868</v>
      </c>
      <c r="AS26" s="101" t="s">
        <v>868</v>
      </c>
      <c r="AT26" s="101" t="s">
        <v>868</v>
      </c>
      <c r="AU26" s="101" t="s">
        <v>868</v>
      </c>
      <c r="AV26" s="101" t="s">
        <v>868</v>
      </c>
      <c r="AW26" s="101" t="s">
        <v>868</v>
      </c>
      <c r="AX26" s="101" t="s">
        <v>868</v>
      </c>
      <c r="AY26" s="101" t="s">
        <v>868</v>
      </c>
      <c r="AZ26" s="101" t="s">
        <v>868</v>
      </c>
      <c r="BA26" s="101" t="s">
        <v>868</v>
      </c>
      <c r="BB26" s="101" t="s">
        <v>868</v>
      </c>
      <c r="BC26" s="101" t="s">
        <v>868</v>
      </c>
      <c r="BD26" s="101" t="s">
        <v>868</v>
      </c>
      <c r="BE26" s="101" t="s">
        <v>868</v>
      </c>
      <c r="BF26" s="101" t="s">
        <v>868</v>
      </c>
      <c r="BG26" s="101" t="s">
        <v>868</v>
      </c>
      <c r="BH26" s="101" t="s">
        <v>868</v>
      </c>
      <c r="BI26" s="101" t="s">
        <v>868</v>
      </c>
      <c r="BJ26" s="101" t="s">
        <v>868</v>
      </c>
      <c r="BK26" s="101" t="s">
        <v>868</v>
      </c>
      <c r="BL26" s="101" t="s">
        <v>868</v>
      </c>
      <c r="BM26" s="101" t="s">
        <v>868</v>
      </c>
      <c r="BN26" s="101" t="s">
        <v>868</v>
      </c>
      <c r="BO26" s="101" t="s">
        <v>868</v>
      </c>
      <c r="BP26" s="101" t="s">
        <v>868</v>
      </c>
      <c r="BQ26" s="101" t="s">
        <v>868</v>
      </c>
      <c r="BR26" s="101" t="s">
        <v>868</v>
      </c>
      <c r="BS26" s="101" t="s">
        <v>868</v>
      </c>
      <c r="BT26" s="101" t="s">
        <v>868</v>
      </c>
      <c r="BU26" s="101" t="s">
        <v>868</v>
      </c>
      <c r="BV26" s="101" t="s">
        <v>868</v>
      </c>
      <c r="BW26" s="101" t="s">
        <v>868</v>
      </c>
      <c r="BX26" s="101" t="s">
        <v>868</v>
      </c>
      <c r="BY26" s="101" t="s">
        <v>868</v>
      </c>
      <c r="BZ26" s="101" t="s">
        <v>868</v>
      </c>
      <c r="CA26" s="102"/>
    </row>
    <row r="27" spans="1:79" s="28" customFormat="1" ht="10.5" x14ac:dyDescent="0.2">
      <c r="A27" s="75" t="s">
        <v>833</v>
      </c>
      <c r="B27" s="262" t="s">
        <v>834</v>
      </c>
      <c r="C27" s="77"/>
      <c r="D27" s="101" t="s">
        <v>868</v>
      </c>
      <c r="E27" s="101" t="s">
        <v>868</v>
      </c>
      <c r="F27" s="101" t="s">
        <v>868</v>
      </c>
      <c r="G27" s="101" t="s">
        <v>868</v>
      </c>
      <c r="H27" s="101" t="s">
        <v>868</v>
      </c>
      <c r="I27" s="101" t="s">
        <v>868</v>
      </c>
      <c r="J27" s="101" t="s">
        <v>868</v>
      </c>
      <c r="K27" s="101" t="s">
        <v>868</v>
      </c>
      <c r="L27" s="101" t="s">
        <v>868</v>
      </c>
      <c r="M27" s="101" t="s">
        <v>868</v>
      </c>
      <c r="N27" s="101" t="s">
        <v>868</v>
      </c>
      <c r="O27" s="101" t="s">
        <v>868</v>
      </c>
      <c r="P27" s="101" t="s">
        <v>868</v>
      </c>
      <c r="Q27" s="101" t="s">
        <v>868</v>
      </c>
      <c r="R27" s="101" t="s">
        <v>868</v>
      </c>
      <c r="S27" s="101" t="s">
        <v>868</v>
      </c>
      <c r="T27" s="101" t="s">
        <v>868</v>
      </c>
      <c r="U27" s="101" t="s">
        <v>868</v>
      </c>
      <c r="V27" s="101" t="s">
        <v>868</v>
      </c>
      <c r="W27" s="101" t="s">
        <v>868</v>
      </c>
      <c r="X27" s="101" t="s">
        <v>868</v>
      </c>
      <c r="Y27" s="101" t="s">
        <v>868</v>
      </c>
      <c r="Z27" s="101" t="s">
        <v>868</v>
      </c>
      <c r="AA27" s="101" t="s">
        <v>868</v>
      </c>
      <c r="AB27" s="101" t="s">
        <v>868</v>
      </c>
      <c r="AC27" s="101" t="s">
        <v>868</v>
      </c>
      <c r="AD27" s="101" t="s">
        <v>868</v>
      </c>
      <c r="AE27" s="101" t="s">
        <v>868</v>
      </c>
      <c r="AF27" s="101" t="s">
        <v>868</v>
      </c>
      <c r="AG27" s="101" t="s">
        <v>868</v>
      </c>
      <c r="AH27" s="101" t="s">
        <v>868</v>
      </c>
      <c r="AI27" s="101" t="s">
        <v>868</v>
      </c>
      <c r="AJ27" s="101" t="s">
        <v>868</v>
      </c>
      <c r="AK27" s="101" t="s">
        <v>868</v>
      </c>
      <c r="AL27" s="101" t="s">
        <v>868</v>
      </c>
      <c r="AM27" s="101" t="s">
        <v>868</v>
      </c>
      <c r="AN27" s="101" t="s">
        <v>868</v>
      </c>
      <c r="AO27" s="101" t="s">
        <v>868</v>
      </c>
      <c r="AP27" s="101" t="s">
        <v>868</v>
      </c>
      <c r="AQ27" s="101" t="s">
        <v>868</v>
      </c>
      <c r="AR27" s="101" t="s">
        <v>868</v>
      </c>
      <c r="AS27" s="101" t="s">
        <v>868</v>
      </c>
      <c r="AT27" s="101" t="s">
        <v>868</v>
      </c>
      <c r="AU27" s="101" t="s">
        <v>868</v>
      </c>
      <c r="AV27" s="101" t="s">
        <v>868</v>
      </c>
      <c r="AW27" s="101" t="s">
        <v>868</v>
      </c>
      <c r="AX27" s="101" t="s">
        <v>868</v>
      </c>
      <c r="AY27" s="101" t="s">
        <v>868</v>
      </c>
      <c r="AZ27" s="101" t="s">
        <v>868</v>
      </c>
      <c r="BA27" s="101" t="s">
        <v>868</v>
      </c>
      <c r="BB27" s="101" t="s">
        <v>868</v>
      </c>
      <c r="BC27" s="101" t="s">
        <v>868</v>
      </c>
      <c r="BD27" s="101" t="s">
        <v>868</v>
      </c>
      <c r="BE27" s="101" t="s">
        <v>868</v>
      </c>
      <c r="BF27" s="101" t="s">
        <v>868</v>
      </c>
      <c r="BG27" s="101" t="s">
        <v>868</v>
      </c>
      <c r="BH27" s="101" t="s">
        <v>868</v>
      </c>
      <c r="BI27" s="101" t="s">
        <v>868</v>
      </c>
      <c r="BJ27" s="101" t="s">
        <v>868</v>
      </c>
      <c r="BK27" s="101" t="s">
        <v>868</v>
      </c>
      <c r="BL27" s="101" t="s">
        <v>868</v>
      </c>
      <c r="BM27" s="101" t="s">
        <v>868</v>
      </c>
      <c r="BN27" s="101" t="s">
        <v>868</v>
      </c>
      <c r="BO27" s="101" t="s">
        <v>868</v>
      </c>
      <c r="BP27" s="101" t="s">
        <v>868</v>
      </c>
      <c r="BQ27" s="101" t="s">
        <v>868</v>
      </c>
      <c r="BR27" s="101" t="s">
        <v>868</v>
      </c>
      <c r="BS27" s="101" t="s">
        <v>868</v>
      </c>
      <c r="BT27" s="101" t="s">
        <v>868</v>
      </c>
      <c r="BU27" s="101" t="s">
        <v>868</v>
      </c>
      <c r="BV27" s="101" t="s">
        <v>868</v>
      </c>
      <c r="BW27" s="101" t="s">
        <v>868</v>
      </c>
      <c r="BX27" s="101" t="s">
        <v>868</v>
      </c>
      <c r="BY27" s="101" t="s">
        <v>868</v>
      </c>
      <c r="BZ27" s="101" t="s">
        <v>868</v>
      </c>
      <c r="CA27" s="102"/>
    </row>
    <row r="28" spans="1:79" s="28" customFormat="1" ht="10.5" x14ac:dyDescent="0.2">
      <c r="A28" s="75" t="s">
        <v>835</v>
      </c>
      <c r="B28" s="262" t="s">
        <v>836</v>
      </c>
      <c r="C28" s="77"/>
      <c r="D28" s="264">
        <f>D21</f>
        <v>18.731000000000002</v>
      </c>
      <c r="E28" s="103">
        <f t="shared" ref="E28:BP28" si="2">E21</f>
        <v>0</v>
      </c>
      <c r="F28" s="103">
        <f t="shared" si="2"/>
        <v>18.731000000000002</v>
      </c>
      <c r="G28" s="264">
        <f t="shared" si="2"/>
        <v>0</v>
      </c>
      <c r="H28" s="103">
        <f t="shared" si="2"/>
        <v>0</v>
      </c>
      <c r="I28" s="314">
        <f t="shared" si="2"/>
        <v>7</v>
      </c>
      <c r="J28" s="103">
        <f t="shared" si="2"/>
        <v>0</v>
      </c>
      <c r="K28" s="103">
        <f t="shared" si="2"/>
        <v>0</v>
      </c>
      <c r="L28" s="103">
        <f t="shared" si="2"/>
        <v>0</v>
      </c>
      <c r="M28" s="103">
        <f t="shared" si="2"/>
        <v>0.40100000000000002</v>
      </c>
      <c r="N28" s="264">
        <f t="shared" si="2"/>
        <v>0</v>
      </c>
      <c r="O28" s="103">
        <f t="shared" si="2"/>
        <v>0</v>
      </c>
      <c r="P28" s="264">
        <f t="shared" si="2"/>
        <v>0</v>
      </c>
      <c r="Q28" s="103">
        <f t="shared" si="2"/>
        <v>0</v>
      </c>
      <c r="R28" s="103">
        <f t="shared" si="2"/>
        <v>0</v>
      </c>
      <c r="S28" s="103">
        <f t="shared" si="2"/>
        <v>0</v>
      </c>
      <c r="T28" s="103">
        <f t="shared" si="2"/>
        <v>9.1820000000000004</v>
      </c>
      <c r="U28" s="103">
        <f t="shared" si="2"/>
        <v>0</v>
      </c>
      <c r="V28" s="103">
        <f t="shared" si="2"/>
        <v>0</v>
      </c>
      <c r="W28" s="264">
        <f t="shared" si="2"/>
        <v>4.5</v>
      </c>
      <c r="X28" s="103">
        <f t="shared" si="2"/>
        <v>0</v>
      </c>
      <c r="Y28" s="103">
        <f t="shared" si="2"/>
        <v>0</v>
      </c>
      <c r="Z28" s="103">
        <f t="shared" si="2"/>
        <v>0</v>
      </c>
      <c r="AA28" s="103">
        <f t="shared" si="2"/>
        <v>4.2889999999999997</v>
      </c>
      <c r="AB28" s="264">
        <f t="shared" si="2"/>
        <v>0</v>
      </c>
      <c r="AC28" s="103">
        <f t="shared" si="2"/>
        <v>0</v>
      </c>
      <c r="AD28" s="103">
        <f t="shared" si="2"/>
        <v>2.5</v>
      </c>
      <c r="AE28" s="103">
        <f t="shared" si="2"/>
        <v>0</v>
      </c>
      <c r="AF28" s="103">
        <f t="shared" si="2"/>
        <v>0</v>
      </c>
      <c r="AG28" s="103">
        <f t="shared" si="2"/>
        <v>0</v>
      </c>
      <c r="AH28" s="103">
        <f t="shared" si="2"/>
        <v>4.859</v>
      </c>
      <c r="AI28" s="264">
        <f t="shared" si="2"/>
        <v>0</v>
      </c>
      <c r="AJ28" s="103">
        <f t="shared" si="2"/>
        <v>0</v>
      </c>
      <c r="AK28" s="103">
        <f t="shared" si="2"/>
        <v>0</v>
      </c>
      <c r="AL28" s="103">
        <f t="shared" si="2"/>
        <v>0</v>
      </c>
      <c r="AM28" s="103">
        <f t="shared" si="2"/>
        <v>0</v>
      </c>
      <c r="AN28" s="103">
        <f t="shared" si="2"/>
        <v>0</v>
      </c>
      <c r="AO28" s="103">
        <f t="shared" si="2"/>
        <v>0</v>
      </c>
      <c r="AP28" s="103">
        <f t="shared" si="2"/>
        <v>0</v>
      </c>
      <c r="AQ28" s="103">
        <f t="shared" si="2"/>
        <v>0</v>
      </c>
      <c r="AR28" s="103">
        <f t="shared" si="2"/>
        <v>0</v>
      </c>
      <c r="AS28" s="103">
        <f t="shared" si="2"/>
        <v>0</v>
      </c>
      <c r="AT28" s="103">
        <f t="shared" si="2"/>
        <v>0</v>
      </c>
      <c r="AU28" s="103">
        <f t="shared" si="2"/>
        <v>0</v>
      </c>
      <c r="AV28" s="103">
        <f t="shared" si="2"/>
        <v>0</v>
      </c>
      <c r="AW28" s="103">
        <f t="shared" si="2"/>
        <v>0</v>
      </c>
      <c r="AX28" s="103">
        <f t="shared" si="2"/>
        <v>0</v>
      </c>
      <c r="AY28" s="103">
        <f t="shared" si="2"/>
        <v>0</v>
      </c>
      <c r="AZ28" s="103">
        <f t="shared" si="2"/>
        <v>0</v>
      </c>
      <c r="BA28" s="103">
        <f t="shared" si="2"/>
        <v>0</v>
      </c>
      <c r="BB28" s="103">
        <f t="shared" si="2"/>
        <v>0</v>
      </c>
      <c r="BC28" s="264">
        <f t="shared" si="2"/>
        <v>0</v>
      </c>
      <c r="BD28" s="103">
        <f t="shared" si="2"/>
        <v>0</v>
      </c>
      <c r="BE28" s="103">
        <f t="shared" si="2"/>
        <v>0</v>
      </c>
      <c r="BF28" s="264">
        <f t="shared" si="2"/>
        <v>0</v>
      </c>
      <c r="BG28" s="103">
        <f t="shared" si="2"/>
        <v>0</v>
      </c>
      <c r="BH28" s="103">
        <f t="shared" si="2"/>
        <v>0</v>
      </c>
      <c r="BI28" s="103">
        <f t="shared" si="2"/>
        <v>0</v>
      </c>
      <c r="BJ28" s="264">
        <f t="shared" si="2"/>
        <v>0</v>
      </c>
      <c r="BK28" s="103">
        <f t="shared" si="2"/>
        <v>0</v>
      </c>
      <c r="BL28" s="103">
        <f t="shared" si="2"/>
        <v>0</v>
      </c>
      <c r="BM28" s="264">
        <f t="shared" si="2"/>
        <v>0</v>
      </c>
      <c r="BN28" s="103">
        <f t="shared" si="2"/>
        <v>0</v>
      </c>
      <c r="BO28" s="103">
        <f t="shared" si="2"/>
        <v>0</v>
      </c>
      <c r="BP28" s="103">
        <f t="shared" si="2"/>
        <v>0</v>
      </c>
      <c r="BQ28" s="264">
        <f t="shared" ref="BQ28:BY28" si="3">BQ21</f>
        <v>0</v>
      </c>
      <c r="BR28" s="264">
        <f t="shared" si="3"/>
        <v>0</v>
      </c>
      <c r="BS28" s="103">
        <f t="shared" si="3"/>
        <v>0</v>
      </c>
      <c r="BT28" s="103">
        <f t="shared" si="3"/>
        <v>0</v>
      </c>
      <c r="BU28" s="103">
        <f t="shared" si="3"/>
        <v>0</v>
      </c>
      <c r="BV28" s="103">
        <f t="shared" si="3"/>
        <v>0</v>
      </c>
      <c r="BW28" s="103">
        <f t="shared" si="3"/>
        <v>0</v>
      </c>
      <c r="BX28" s="103">
        <f t="shared" si="3"/>
        <v>0</v>
      </c>
      <c r="BY28" s="103">
        <f t="shared" si="3"/>
        <v>-9.1820000000000004</v>
      </c>
      <c r="BZ28" s="108">
        <f>IF(T28&lt;&gt;0,BY28/T28,0)</f>
        <v>-1</v>
      </c>
      <c r="CA28" s="307"/>
    </row>
    <row r="29" spans="1:79" s="28" customFormat="1" ht="21" x14ac:dyDescent="0.2">
      <c r="A29" s="75" t="s">
        <v>481</v>
      </c>
      <c r="B29" s="262" t="s">
        <v>837</v>
      </c>
      <c r="C29" s="77"/>
      <c r="D29" s="101" t="s">
        <v>868</v>
      </c>
      <c r="E29" s="101" t="s">
        <v>868</v>
      </c>
      <c r="F29" s="101" t="s">
        <v>868</v>
      </c>
      <c r="G29" s="101" t="s">
        <v>868</v>
      </c>
      <c r="H29" s="101" t="s">
        <v>868</v>
      </c>
      <c r="I29" s="101" t="s">
        <v>868</v>
      </c>
      <c r="J29" s="101" t="s">
        <v>868</v>
      </c>
      <c r="K29" s="101" t="s">
        <v>868</v>
      </c>
      <c r="L29" s="101" t="s">
        <v>868</v>
      </c>
      <c r="M29" s="101" t="s">
        <v>868</v>
      </c>
      <c r="N29" s="101" t="s">
        <v>868</v>
      </c>
      <c r="O29" s="101" t="s">
        <v>868</v>
      </c>
      <c r="P29" s="101" t="s">
        <v>868</v>
      </c>
      <c r="Q29" s="101" t="s">
        <v>868</v>
      </c>
      <c r="R29" s="101" t="s">
        <v>868</v>
      </c>
      <c r="S29" s="101" t="s">
        <v>868</v>
      </c>
      <c r="T29" s="101" t="s">
        <v>868</v>
      </c>
      <c r="U29" s="101" t="s">
        <v>868</v>
      </c>
      <c r="V29" s="101" t="s">
        <v>868</v>
      </c>
      <c r="W29" s="101" t="s">
        <v>868</v>
      </c>
      <c r="X29" s="101" t="s">
        <v>868</v>
      </c>
      <c r="Y29" s="101" t="s">
        <v>868</v>
      </c>
      <c r="Z29" s="101" t="s">
        <v>868</v>
      </c>
      <c r="AA29" s="101" t="s">
        <v>868</v>
      </c>
      <c r="AB29" s="101" t="s">
        <v>868</v>
      </c>
      <c r="AC29" s="101" t="s">
        <v>868</v>
      </c>
      <c r="AD29" s="101" t="s">
        <v>868</v>
      </c>
      <c r="AE29" s="101" t="s">
        <v>868</v>
      </c>
      <c r="AF29" s="101" t="s">
        <v>868</v>
      </c>
      <c r="AG29" s="101" t="s">
        <v>868</v>
      </c>
      <c r="AH29" s="101" t="s">
        <v>868</v>
      </c>
      <c r="AI29" s="101" t="s">
        <v>868</v>
      </c>
      <c r="AJ29" s="101" t="s">
        <v>868</v>
      </c>
      <c r="AK29" s="101" t="s">
        <v>868</v>
      </c>
      <c r="AL29" s="101" t="s">
        <v>868</v>
      </c>
      <c r="AM29" s="101" t="s">
        <v>868</v>
      </c>
      <c r="AN29" s="101" t="s">
        <v>868</v>
      </c>
      <c r="AO29" s="101" t="s">
        <v>868</v>
      </c>
      <c r="AP29" s="101" t="s">
        <v>868</v>
      </c>
      <c r="AQ29" s="101" t="s">
        <v>868</v>
      </c>
      <c r="AR29" s="101" t="s">
        <v>868</v>
      </c>
      <c r="AS29" s="101" t="s">
        <v>868</v>
      </c>
      <c r="AT29" s="101" t="s">
        <v>868</v>
      </c>
      <c r="AU29" s="101" t="s">
        <v>868</v>
      </c>
      <c r="AV29" s="101" t="s">
        <v>868</v>
      </c>
      <c r="AW29" s="101" t="s">
        <v>868</v>
      </c>
      <c r="AX29" s="101" t="s">
        <v>868</v>
      </c>
      <c r="AY29" s="101" t="s">
        <v>868</v>
      </c>
      <c r="AZ29" s="101" t="s">
        <v>868</v>
      </c>
      <c r="BA29" s="101" t="s">
        <v>868</v>
      </c>
      <c r="BB29" s="101" t="s">
        <v>868</v>
      </c>
      <c r="BC29" s="101" t="s">
        <v>868</v>
      </c>
      <c r="BD29" s="101" t="s">
        <v>868</v>
      </c>
      <c r="BE29" s="101" t="s">
        <v>868</v>
      </c>
      <c r="BF29" s="101" t="s">
        <v>868</v>
      </c>
      <c r="BG29" s="101" t="s">
        <v>868</v>
      </c>
      <c r="BH29" s="101" t="s">
        <v>868</v>
      </c>
      <c r="BI29" s="101" t="s">
        <v>868</v>
      </c>
      <c r="BJ29" s="101" t="s">
        <v>868</v>
      </c>
      <c r="BK29" s="101" t="s">
        <v>868</v>
      </c>
      <c r="BL29" s="101" t="s">
        <v>868</v>
      </c>
      <c r="BM29" s="101" t="s">
        <v>868</v>
      </c>
      <c r="BN29" s="101" t="s">
        <v>868</v>
      </c>
      <c r="BO29" s="101" t="s">
        <v>868</v>
      </c>
      <c r="BP29" s="101" t="s">
        <v>868</v>
      </c>
      <c r="BQ29" s="101" t="s">
        <v>868</v>
      </c>
      <c r="BR29" s="101" t="s">
        <v>868</v>
      </c>
      <c r="BS29" s="101" t="s">
        <v>868</v>
      </c>
      <c r="BT29" s="101" t="s">
        <v>868</v>
      </c>
      <c r="BU29" s="101" t="s">
        <v>868</v>
      </c>
      <c r="BV29" s="101" t="s">
        <v>868</v>
      </c>
      <c r="BW29" s="101" t="s">
        <v>868</v>
      </c>
      <c r="BX29" s="101" t="s">
        <v>868</v>
      </c>
      <c r="BY29" s="101" t="s">
        <v>868</v>
      </c>
      <c r="BZ29" s="101" t="s">
        <v>868</v>
      </c>
      <c r="CA29" s="102"/>
    </row>
    <row r="30" spans="1:79" s="28" customFormat="1" ht="31.5" x14ac:dyDescent="0.2">
      <c r="A30" s="75" t="s">
        <v>479</v>
      </c>
      <c r="B30" s="262" t="s">
        <v>838</v>
      </c>
      <c r="C30" s="77"/>
      <c r="D30" s="101" t="s">
        <v>868</v>
      </c>
      <c r="E30" s="101" t="s">
        <v>868</v>
      </c>
      <c r="F30" s="101" t="s">
        <v>868</v>
      </c>
      <c r="G30" s="101" t="s">
        <v>868</v>
      </c>
      <c r="H30" s="101" t="s">
        <v>868</v>
      </c>
      <c r="I30" s="101" t="s">
        <v>868</v>
      </c>
      <c r="J30" s="101" t="s">
        <v>868</v>
      </c>
      <c r="K30" s="101" t="s">
        <v>868</v>
      </c>
      <c r="L30" s="101" t="s">
        <v>868</v>
      </c>
      <c r="M30" s="101" t="s">
        <v>868</v>
      </c>
      <c r="N30" s="101" t="s">
        <v>868</v>
      </c>
      <c r="O30" s="101" t="s">
        <v>868</v>
      </c>
      <c r="P30" s="101" t="s">
        <v>868</v>
      </c>
      <c r="Q30" s="101" t="s">
        <v>868</v>
      </c>
      <c r="R30" s="101" t="s">
        <v>868</v>
      </c>
      <c r="S30" s="101" t="s">
        <v>868</v>
      </c>
      <c r="T30" s="101" t="s">
        <v>868</v>
      </c>
      <c r="U30" s="101" t="s">
        <v>868</v>
      </c>
      <c r="V30" s="101" t="s">
        <v>868</v>
      </c>
      <c r="W30" s="101" t="s">
        <v>868</v>
      </c>
      <c r="X30" s="101" t="s">
        <v>868</v>
      </c>
      <c r="Y30" s="101" t="s">
        <v>868</v>
      </c>
      <c r="Z30" s="101" t="s">
        <v>868</v>
      </c>
      <c r="AA30" s="101" t="s">
        <v>868</v>
      </c>
      <c r="AB30" s="101" t="s">
        <v>868</v>
      </c>
      <c r="AC30" s="101" t="s">
        <v>868</v>
      </c>
      <c r="AD30" s="101" t="s">
        <v>868</v>
      </c>
      <c r="AE30" s="101" t="s">
        <v>868</v>
      </c>
      <c r="AF30" s="101" t="s">
        <v>868</v>
      </c>
      <c r="AG30" s="101" t="s">
        <v>868</v>
      </c>
      <c r="AH30" s="101" t="s">
        <v>868</v>
      </c>
      <c r="AI30" s="101" t="s">
        <v>868</v>
      </c>
      <c r="AJ30" s="101" t="s">
        <v>868</v>
      </c>
      <c r="AK30" s="101" t="s">
        <v>868</v>
      </c>
      <c r="AL30" s="101" t="s">
        <v>868</v>
      </c>
      <c r="AM30" s="101" t="s">
        <v>868</v>
      </c>
      <c r="AN30" s="101" t="s">
        <v>868</v>
      </c>
      <c r="AO30" s="101" t="s">
        <v>868</v>
      </c>
      <c r="AP30" s="101" t="s">
        <v>868</v>
      </c>
      <c r="AQ30" s="101" t="s">
        <v>868</v>
      </c>
      <c r="AR30" s="101" t="s">
        <v>868</v>
      </c>
      <c r="AS30" s="101" t="s">
        <v>868</v>
      </c>
      <c r="AT30" s="101" t="s">
        <v>868</v>
      </c>
      <c r="AU30" s="101" t="s">
        <v>868</v>
      </c>
      <c r="AV30" s="101" t="s">
        <v>868</v>
      </c>
      <c r="AW30" s="101" t="s">
        <v>868</v>
      </c>
      <c r="AX30" s="101" t="s">
        <v>868</v>
      </c>
      <c r="AY30" s="101" t="s">
        <v>868</v>
      </c>
      <c r="AZ30" s="101" t="s">
        <v>868</v>
      </c>
      <c r="BA30" s="101" t="s">
        <v>868</v>
      </c>
      <c r="BB30" s="101" t="s">
        <v>868</v>
      </c>
      <c r="BC30" s="101" t="s">
        <v>868</v>
      </c>
      <c r="BD30" s="101" t="s">
        <v>868</v>
      </c>
      <c r="BE30" s="101" t="s">
        <v>868</v>
      </c>
      <c r="BF30" s="101" t="s">
        <v>868</v>
      </c>
      <c r="BG30" s="101" t="s">
        <v>868</v>
      </c>
      <c r="BH30" s="101" t="s">
        <v>868</v>
      </c>
      <c r="BI30" s="101" t="s">
        <v>868</v>
      </c>
      <c r="BJ30" s="101" t="s">
        <v>868</v>
      </c>
      <c r="BK30" s="101" t="s">
        <v>868</v>
      </c>
      <c r="BL30" s="101" t="s">
        <v>868</v>
      </c>
      <c r="BM30" s="101" t="s">
        <v>868</v>
      </c>
      <c r="BN30" s="101" t="s">
        <v>868</v>
      </c>
      <c r="BO30" s="101" t="s">
        <v>868</v>
      </c>
      <c r="BP30" s="101" t="s">
        <v>868</v>
      </c>
      <c r="BQ30" s="101" t="s">
        <v>868</v>
      </c>
      <c r="BR30" s="101" t="s">
        <v>868</v>
      </c>
      <c r="BS30" s="101" t="s">
        <v>868</v>
      </c>
      <c r="BT30" s="101" t="s">
        <v>868</v>
      </c>
      <c r="BU30" s="101" t="s">
        <v>868</v>
      </c>
      <c r="BV30" s="101" t="s">
        <v>868</v>
      </c>
      <c r="BW30" s="101" t="s">
        <v>868</v>
      </c>
      <c r="BX30" s="101" t="s">
        <v>868</v>
      </c>
      <c r="BY30" s="101" t="s">
        <v>868</v>
      </c>
      <c r="BZ30" s="101" t="s">
        <v>868</v>
      </c>
      <c r="CA30" s="102"/>
    </row>
    <row r="31" spans="1:79" s="28" customFormat="1" ht="42" x14ac:dyDescent="0.2">
      <c r="A31" s="75" t="s">
        <v>477</v>
      </c>
      <c r="B31" s="262" t="s">
        <v>839</v>
      </c>
      <c r="C31" s="77"/>
      <c r="D31" s="101" t="s">
        <v>868</v>
      </c>
      <c r="E31" s="101" t="s">
        <v>868</v>
      </c>
      <c r="F31" s="101" t="s">
        <v>868</v>
      </c>
      <c r="G31" s="101" t="s">
        <v>868</v>
      </c>
      <c r="H31" s="101" t="s">
        <v>868</v>
      </c>
      <c r="I31" s="101" t="s">
        <v>868</v>
      </c>
      <c r="J31" s="101" t="s">
        <v>868</v>
      </c>
      <c r="K31" s="101" t="s">
        <v>868</v>
      </c>
      <c r="L31" s="101" t="s">
        <v>868</v>
      </c>
      <c r="M31" s="101" t="s">
        <v>868</v>
      </c>
      <c r="N31" s="101" t="s">
        <v>868</v>
      </c>
      <c r="O31" s="101" t="s">
        <v>868</v>
      </c>
      <c r="P31" s="101" t="s">
        <v>868</v>
      </c>
      <c r="Q31" s="101" t="s">
        <v>868</v>
      </c>
      <c r="R31" s="101" t="s">
        <v>868</v>
      </c>
      <c r="S31" s="101" t="s">
        <v>868</v>
      </c>
      <c r="T31" s="101" t="s">
        <v>868</v>
      </c>
      <c r="U31" s="101" t="s">
        <v>868</v>
      </c>
      <c r="V31" s="101" t="s">
        <v>868</v>
      </c>
      <c r="W31" s="101" t="s">
        <v>868</v>
      </c>
      <c r="X31" s="101" t="s">
        <v>868</v>
      </c>
      <c r="Y31" s="101" t="s">
        <v>868</v>
      </c>
      <c r="Z31" s="101" t="s">
        <v>868</v>
      </c>
      <c r="AA31" s="101" t="s">
        <v>868</v>
      </c>
      <c r="AB31" s="101" t="s">
        <v>868</v>
      </c>
      <c r="AC31" s="101" t="s">
        <v>868</v>
      </c>
      <c r="AD31" s="101" t="s">
        <v>868</v>
      </c>
      <c r="AE31" s="101" t="s">
        <v>868</v>
      </c>
      <c r="AF31" s="101" t="s">
        <v>868</v>
      </c>
      <c r="AG31" s="101" t="s">
        <v>868</v>
      </c>
      <c r="AH31" s="101" t="s">
        <v>868</v>
      </c>
      <c r="AI31" s="101" t="s">
        <v>868</v>
      </c>
      <c r="AJ31" s="101" t="s">
        <v>868</v>
      </c>
      <c r="AK31" s="101" t="s">
        <v>868</v>
      </c>
      <c r="AL31" s="101" t="s">
        <v>868</v>
      </c>
      <c r="AM31" s="101" t="s">
        <v>868</v>
      </c>
      <c r="AN31" s="101" t="s">
        <v>868</v>
      </c>
      <c r="AO31" s="101" t="s">
        <v>868</v>
      </c>
      <c r="AP31" s="101" t="s">
        <v>868</v>
      </c>
      <c r="AQ31" s="101" t="s">
        <v>868</v>
      </c>
      <c r="AR31" s="101" t="s">
        <v>868</v>
      </c>
      <c r="AS31" s="101" t="s">
        <v>868</v>
      </c>
      <c r="AT31" s="101" t="s">
        <v>868</v>
      </c>
      <c r="AU31" s="101" t="s">
        <v>868</v>
      </c>
      <c r="AV31" s="101" t="s">
        <v>868</v>
      </c>
      <c r="AW31" s="101" t="s">
        <v>868</v>
      </c>
      <c r="AX31" s="101" t="s">
        <v>868</v>
      </c>
      <c r="AY31" s="101" t="s">
        <v>868</v>
      </c>
      <c r="AZ31" s="101" t="s">
        <v>868</v>
      </c>
      <c r="BA31" s="101" t="s">
        <v>868</v>
      </c>
      <c r="BB31" s="101" t="s">
        <v>868</v>
      </c>
      <c r="BC31" s="101" t="s">
        <v>868</v>
      </c>
      <c r="BD31" s="101" t="s">
        <v>868</v>
      </c>
      <c r="BE31" s="101" t="s">
        <v>868</v>
      </c>
      <c r="BF31" s="101" t="s">
        <v>868</v>
      </c>
      <c r="BG31" s="101" t="s">
        <v>868</v>
      </c>
      <c r="BH31" s="101" t="s">
        <v>868</v>
      </c>
      <c r="BI31" s="101" t="s">
        <v>868</v>
      </c>
      <c r="BJ31" s="101" t="s">
        <v>868</v>
      </c>
      <c r="BK31" s="101" t="s">
        <v>868</v>
      </c>
      <c r="BL31" s="101" t="s">
        <v>868</v>
      </c>
      <c r="BM31" s="101" t="s">
        <v>868</v>
      </c>
      <c r="BN31" s="101" t="s">
        <v>868</v>
      </c>
      <c r="BO31" s="101" t="s">
        <v>868</v>
      </c>
      <c r="BP31" s="101" t="s">
        <v>868</v>
      </c>
      <c r="BQ31" s="101" t="s">
        <v>868</v>
      </c>
      <c r="BR31" s="101" t="s">
        <v>868</v>
      </c>
      <c r="BS31" s="101" t="s">
        <v>868</v>
      </c>
      <c r="BT31" s="101" t="s">
        <v>868</v>
      </c>
      <c r="BU31" s="101" t="s">
        <v>868</v>
      </c>
      <c r="BV31" s="101" t="s">
        <v>868</v>
      </c>
      <c r="BW31" s="101" t="s">
        <v>868</v>
      </c>
      <c r="BX31" s="101" t="s">
        <v>868</v>
      </c>
      <c r="BY31" s="101" t="s">
        <v>868</v>
      </c>
      <c r="BZ31" s="101" t="s">
        <v>868</v>
      </c>
      <c r="CA31" s="102"/>
    </row>
    <row r="32" spans="1:79" s="28" customFormat="1" ht="42" x14ac:dyDescent="0.2">
      <c r="A32" s="75" t="s">
        <v>472</v>
      </c>
      <c r="B32" s="262" t="s">
        <v>840</v>
      </c>
      <c r="C32" s="77"/>
      <c r="D32" s="101" t="s">
        <v>868</v>
      </c>
      <c r="E32" s="101" t="s">
        <v>868</v>
      </c>
      <c r="F32" s="101" t="s">
        <v>868</v>
      </c>
      <c r="G32" s="101" t="s">
        <v>868</v>
      </c>
      <c r="H32" s="101" t="s">
        <v>868</v>
      </c>
      <c r="I32" s="101" t="s">
        <v>868</v>
      </c>
      <c r="J32" s="101" t="s">
        <v>868</v>
      </c>
      <c r="K32" s="101" t="s">
        <v>868</v>
      </c>
      <c r="L32" s="101" t="s">
        <v>868</v>
      </c>
      <c r="M32" s="101" t="s">
        <v>868</v>
      </c>
      <c r="N32" s="101" t="s">
        <v>868</v>
      </c>
      <c r="O32" s="101" t="s">
        <v>868</v>
      </c>
      <c r="P32" s="101" t="s">
        <v>868</v>
      </c>
      <c r="Q32" s="101" t="s">
        <v>868</v>
      </c>
      <c r="R32" s="101" t="s">
        <v>868</v>
      </c>
      <c r="S32" s="101" t="s">
        <v>868</v>
      </c>
      <c r="T32" s="101" t="s">
        <v>868</v>
      </c>
      <c r="U32" s="101" t="s">
        <v>868</v>
      </c>
      <c r="V32" s="101" t="s">
        <v>868</v>
      </c>
      <c r="W32" s="101" t="s">
        <v>868</v>
      </c>
      <c r="X32" s="101" t="s">
        <v>868</v>
      </c>
      <c r="Y32" s="101" t="s">
        <v>868</v>
      </c>
      <c r="Z32" s="101" t="s">
        <v>868</v>
      </c>
      <c r="AA32" s="101" t="s">
        <v>868</v>
      </c>
      <c r="AB32" s="101" t="s">
        <v>868</v>
      </c>
      <c r="AC32" s="101" t="s">
        <v>868</v>
      </c>
      <c r="AD32" s="101" t="s">
        <v>868</v>
      </c>
      <c r="AE32" s="101" t="s">
        <v>868</v>
      </c>
      <c r="AF32" s="101" t="s">
        <v>868</v>
      </c>
      <c r="AG32" s="101" t="s">
        <v>868</v>
      </c>
      <c r="AH32" s="101" t="s">
        <v>868</v>
      </c>
      <c r="AI32" s="101" t="s">
        <v>868</v>
      </c>
      <c r="AJ32" s="101" t="s">
        <v>868</v>
      </c>
      <c r="AK32" s="101" t="s">
        <v>868</v>
      </c>
      <c r="AL32" s="101" t="s">
        <v>868</v>
      </c>
      <c r="AM32" s="101" t="s">
        <v>868</v>
      </c>
      <c r="AN32" s="101" t="s">
        <v>868</v>
      </c>
      <c r="AO32" s="101" t="s">
        <v>868</v>
      </c>
      <c r="AP32" s="101" t="s">
        <v>868</v>
      </c>
      <c r="AQ32" s="101" t="s">
        <v>868</v>
      </c>
      <c r="AR32" s="101" t="s">
        <v>868</v>
      </c>
      <c r="AS32" s="101" t="s">
        <v>868</v>
      </c>
      <c r="AT32" s="101" t="s">
        <v>868</v>
      </c>
      <c r="AU32" s="101" t="s">
        <v>868</v>
      </c>
      <c r="AV32" s="101" t="s">
        <v>868</v>
      </c>
      <c r="AW32" s="101" t="s">
        <v>868</v>
      </c>
      <c r="AX32" s="101" t="s">
        <v>868</v>
      </c>
      <c r="AY32" s="101" t="s">
        <v>868</v>
      </c>
      <c r="AZ32" s="101" t="s">
        <v>868</v>
      </c>
      <c r="BA32" s="101" t="s">
        <v>868</v>
      </c>
      <c r="BB32" s="101" t="s">
        <v>868</v>
      </c>
      <c r="BC32" s="101" t="s">
        <v>868</v>
      </c>
      <c r="BD32" s="101" t="s">
        <v>868</v>
      </c>
      <c r="BE32" s="101" t="s">
        <v>868</v>
      </c>
      <c r="BF32" s="101" t="s">
        <v>868</v>
      </c>
      <c r="BG32" s="101" t="s">
        <v>868</v>
      </c>
      <c r="BH32" s="101" t="s">
        <v>868</v>
      </c>
      <c r="BI32" s="101" t="s">
        <v>868</v>
      </c>
      <c r="BJ32" s="101" t="s">
        <v>868</v>
      </c>
      <c r="BK32" s="101" t="s">
        <v>868</v>
      </c>
      <c r="BL32" s="101" t="s">
        <v>868</v>
      </c>
      <c r="BM32" s="101" t="s">
        <v>868</v>
      </c>
      <c r="BN32" s="101" t="s">
        <v>868</v>
      </c>
      <c r="BO32" s="101" t="s">
        <v>868</v>
      </c>
      <c r="BP32" s="101" t="s">
        <v>868</v>
      </c>
      <c r="BQ32" s="101" t="s">
        <v>868</v>
      </c>
      <c r="BR32" s="101" t="s">
        <v>868</v>
      </c>
      <c r="BS32" s="101" t="s">
        <v>868</v>
      </c>
      <c r="BT32" s="101" t="s">
        <v>868</v>
      </c>
      <c r="BU32" s="101" t="s">
        <v>868</v>
      </c>
      <c r="BV32" s="101" t="s">
        <v>868</v>
      </c>
      <c r="BW32" s="101" t="s">
        <v>868</v>
      </c>
      <c r="BX32" s="101" t="s">
        <v>868</v>
      </c>
      <c r="BY32" s="101" t="s">
        <v>868</v>
      </c>
      <c r="BZ32" s="101" t="s">
        <v>868</v>
      </c>
      <c r="CA32" s="102"/>
    </row>
    <row r="33" spans="1:79" s="28" customFormat="1" ht="31.5" x14ac:dyDescent="0.2">
      <c r="A33" s="75" t="s">
        <v>470</v>
      </c>
      <c r="B33" s="262" t="s">
        <v>841</v>
      </c>
      <c r="C33" s="77"/>
      <c r="D33" s="101" t="s">
        <v>868</v>
      </c>
      <c r="E33" s="101" t="s">
        <v>868</v>
      </c>
      <c r="F33" s="101" t="s">
        <v>868</v>
      </c>
      <c r="G33" s="101" t="s">
        <v>868</v>
      </c>
      <c r="H33" s="101" t="s">
        <v>868</v>
      </c>
      <c r="I33" s="101" t="s">
        <v>868</v>
      </c>
      <c r="J33" s="101" t="s">
        <v>868</v>
      </c>
      <c r="K33" s="101" t="s">
        <v>868</v>
      </c>
      <c r="L33" s="101" t="s">
        <v>868</v>
      </c>
      <c r="M33" s="101" t="s">
        <v>868</v>
      </c>
      <c r="N33" s="101" t="s">
        <v>868</v>
      </c>
      <c r="O33" s="101" t="s">
        <v>868</v>
      </c>
      <c r="P33" s="101" t="s">
        <v>868</v>
      </c>
      <c r="Q33" s="101" t="s">
        <v>868</v>
      </c>
      <c r="R33" s="101" t="s">
        <v>868</v>
      </c>
      <c r="S33" s="101" t="s">
        <v>868</v>
      </c>
      <c r="T33" s="101" t="s">
        <v>868</v>
      </c>
      <c r="U33" s="101" t="s">
        <v>868</v>
      </c>
      <c r="V33" s="101" t="s">
        <v>868</v>
      </c>
      <c r="W33" s="101" t="s">
        <v>868</v>
      </c>
      <c r="X33" s="101" t="s">
        <v>868</v>
      </c>
      <c r="Y33" s="101" t="s">
        <v>868</v>
      </c>
      <c r="Z33" s="101" t="s">
        <v>868</v>
      </c>
      <c r="AA33" s="101" t="s">
        <v>868</v>
      </c>
      <c r="AB33" s="101" t="s">
        <v>868</v>
      </c>
      <c r="AC33" s="101" t="s">
        <v>868</v>
      </c>
      <c r="AD33" s="101" t="s">
        <v>868</v>
      </c>
      <c r="AE33" s="101" t="s">
        <v>868</v>
      </c>
      <c r="AF33" s="101" t="s">
        <v>868</v>
      </c>
      <c r="AG33" s="101" t="s">
        <v>868</v>
      </c>
      <c r="AH33" s="101" t="s">
        <v>868</v>
      </c>
      <c r="AI33" s="101" t="s">
        <v>868</v>
      </c>
      <c r="AJ33" s="101" t="s">
        <v>868</v>
      </c>
      <c r="AK33" s="101" t="s">
        <v>868</v>
      </c>
      <c r="AL33" s="101" t="s">
        <v>868</v>
      </c>
      <c r="AM33" s="101" t="s">
        <v>868</v>
      </c>
      <c r="AN33" s="101" t="s">
        <v>868</v>
      </c>
      <c r="AO33" s="101" t="s">
        <v>868</v>
      </c>
      <c r="AP33" s="101" t="s">
        <v>868</v>
      </c>
      <c r="AQ33" s="101" t="s">
        <v>868</v>
      </c>
      <c r="AR33" s="101" t="s">
        <v>868</v>
      </c>
      <c r="AS33" s="101" t="s">
        <v>868</v>
      </c>
      <c r="AT33" s="101" t="s">
        <v>868</v>
      </c>
      <c r="AU33" s="101" t="s">
        <v>868</v>
      </c>
      <c r="AV33" s="101" t="s">
        <v>868</v>
      </c>
      <c r="AW33" s="101" t="s">
        <v>868</v>
      </c>
      <c r="AX33" s="101" t="s">
        <v>868</v>
      </c>
      <c r="AY33" s="101" t="s">
        <v>868</v>
      </c>
      <c r="AZ33" s="101" t="s">
        <v>868</v>
      </c>
      <c r="BA33" s="101" t="s">
        <v>868</v>
      </c>
      <c r="BB33" s="101" t="s">
        <v>868</v>
      </c>
      <c r="BC33" s="101" t="s">
        <v>868</v>
      </c>
      <c r="BD33" s="101" t="s">
        <v>868</v>
      </c>
      <c r="BE33" s="101" t="s">
        <v>868</v>
      </c>
      <c r="BF33" s="101" t="s">
        <v>868</v>
      </c>
      <c r="BG33" s="101" t="s">
        <v>868</v>
      </c>
      <c r="BH33" s="101" t="s">
        <v>868</v>
      </c>
      <c r="BI33" s="101" t="s">
        <v>868</v>
      </c>
      <c r="BJ33" s="101" t="s">
        <v>868</v>
      </c>
      <c r="BK33" s="101" t="s">
        <v>868</v>
      </c>
      <c r="BL33" s="101" t="s">
        <v>868</v>
      </c>
      <c r="BM33" s="101" t="s">
        <v>868</v>
      </c>
      <c r="BN33" s="101" t="s">
        <v>868</v>
      </c>
      <c r="BO33" s="101" t="s">
        <v>868</v>
      </c>
      <c r="BP33" s="101" t="s">
        <v>868</v>
      </c>
      <c r="BQ33" s="101" t="s">
        <v>868</v>
      </c>
      <c r="BR33" s="101" t="s">
        <v>868</v>
      </c>
      <c r="BS33" s="101" t="s">
        <v>868</v>
      </c>
      <c r="BT33" s="101" t="s">
        <v>868</v>
      </c>
      <c r="BU33" s="101" t="s">
        <v>868</v>
      </c>
      <c r="BV33" s="101" t="s">
        <v>868</v>
      </c>
      <c r="BW33" s="101" t="s">
        <v>868</v>
      </c>
      <c r="BX33" s="101" t="s">
        <v>868</v>
      </c>
      <c r="BY33" s="101" t="s">
        <v>868</v>
      </c>
      <c r="BZ33" s="101" t="s">
        <v>868</v>
      </c>
      <c r="CA33" s="102"/>
    </row>
    <row r="34" spans="1:79" s="28" customFormat="1" ht="21" x14ac:dyDescent="0.2">
      <c r="A34" s="75" t="s">
        <v>451</v>
      </c>
      <c r="B34" s="262" t="s">
        <v>842</v>
      </c>
      <c r="C34" s="77"/>
      <c r="D34" s="101" t="s">
        <v>868</v>
      </c>
      <c r="E34" s="101" t="s">
        <v>868</v>
      </c>
      <c r="F34" s="101" t="s">
        <v>868</v>
      </c>
      <c r="G34" s="101" t="s">
        <v>868</v>
      </c>
      <c r="H34" s="101" t="s">
        <v>868</v>
      </c>
      <c r="I34" s="101" t="s">
        <v>868</v>
      </c>
      <c r="J34" s="101" t="s">
        <v>868</v>
      </c>
      <c r="K34" s="101" t="s">
        <v>868</v>
      </c>
      <c r="L34" s="101" t="s">
        <v>868</v>
      </c>
      <c r="M34" s="101" t="s">
        <v>868</v>
      </c>
      <c r="N34" s="101" t="s">
        <v>868</v>
      </c>
      <c r="O34" s="101" t="s">
        <v>868</v>
      </c>
      <c r="P34" s="101" t="s">
        <v>868</v>
      </c>
      <c r="Q34" s="101" t="s">
        <v>868</v>
      </c>
      <c r="R34" s="101" t="s">
        <v>868</v>
      </c>
      <c r="S34" s="101" t="s">
        <v>868</v>
      </c>
      <c r="T34" s="101" t="s">
        <v>868</v>
      </c>
      <c r="U34" s="101" t="s">
        <v>868</v>
      </c>
      <c r="V34" s="101" t="s">
        <v>868</v>
      </c>
      <c r="W34" s="101" t="s">
        <v>868</v>
      </c>
      <c r="X34" s="101" t="s">
        <v>868</v>
      </c>
      <c r="Y34" s="101" t="s">
        <v>868</v>
      </c>
      <c r="Z34" s="101" t="s">
        <v>868</v>
      </c>
      <c r="AA34" s="101" t="s">
        <v>868</v>
      </c>
      <c r="AB34" s="101" t="s">
        <v>868</v>
      </c>
      <c r="AC34" s="101" t="s">
        <v>868</v>
      </c>
      <c r="AD34" s="101" t="s">
        <v>868</v>
      </c>
      <c r="AE34" s="101" t="s">
        <v>868</v>
      </c>
      <c r="AF34" s="101" t="s">
        <v>868</v>
      </c>
      <c r="AG34" s="101" t="s">
        <v>868</v>
      </c>
      <c r="AH34" s="101" t="s">
        <v>868</v>
      </c>
      <c r="AI34" s="101" t="s">
        <v>868</v>
      </c>
      <c r="AJ34" s="101" t="s">
        <v>868</v>
      </c>
      <c r="AK34" s="101" t="s">
        <v>868</v>
      </c>
      <c r="AL34" s="101" t="s">
        <v>868</v>
      </c>
      <c r="AM34" s="101" t="s">
        <v>868</v>
      </c>
      <c r="AN34" s="101" t="s">
        <v>868</v>
      </c>
      <c r="AO34" s="101" t="s">
        <v>868</v>
      </c>
      <c r="AP34" s="101" t="s">
        <v>868</v>
      </c>
      <c r="AQ34" s="101" t="s">
        <v>868</v>
      </c>
      <c r="AR34" s="101" t="s">
        <v>868</v>
      </c>
      <c r="AS34" s="101" t="s">
        <v>868</v>
      </c>
      <c r="AT34" s="101" t="s">
        <v>868</v>
      </c>
      <c r="AU34" s="101" t="s">
        <v>868</v>
      </c>
      <c r="AV34" s="101" t="s">
        <v>868</v>
      </c>
      <c r="AW34" s="101" t="s">
        <v>868</v>
      </c>
      <c r="AX34" s="101" t="s">
        <v>868</v>
      </c>
      <c r="AY34" s="101" t="s">
        <v>868</v>
      </c>
      <c r="AZ34" s="101" t="s">
        <v>868</v>
      </c>
      <c r="BA34" s="101" t="s">
        <v>868</v>
      </c>
      <c r="BB34" s="101" t="s">
        <v>868</v>
      </c>
      <c r="BC34" s="101" t="s">
        <v>868</v>
      </c>
      <c r="BD34" s="101" t="s">
        <v>868</v>
      </c>
      <c r="BE34" s="101" t="s">
        <v>868</v>
      </c>
      <c r="BF34" s="101" t="s">
        <v>868</v>
      </c>
      <c r="BG34" s="101" t="s">
        <v>868</v>
      </c>
      <c r="BH34" s="101" t="s">
        <v>868</v>
      </c>
      <c r="BI34" s="101" t="s">
        <v>868</v>
      </c>
      <c r="BJ34" s="101" t="s">
        <v>868</v>
      </c>
      <c r="BK34" s="101" t="s">
        <v>868</v>
      </c>
      <c r="BL34" s="101" t="s">
        <v>868</v>
      </c>
      <c r="BM34" s="101" t="s">
        <v>868</v>
      </c>
      <c r="BN34" s="101" t="s">
        <v>868</v>
      </c>
      <c r="BO34" s="101" t="s">
        <v>868</v>
      </c>
      <c r="BP34" s="101" t="s">
        <v>868</v>
      </c>
      <c r="BQ34" s="101" t="s">
        <v>868</v>
      </c>
      <c r="BR34" s="101" t="s">
        <v>868</v>
      </c>
      <c r="BS34" s="101" t="s">
        <v>868</v>
      </c>
      <c r="BT34" s="101" t="s">
        <v>868</v>
      </c>
      <c r="BU34" s="101" t="s">
        <v>868</v>
      </c>
      <c r="BV34" s="101" t="s">
        <v>868</v>
      </c>
      <c r="BW34" s="101" t="s">
        <v>868</v>
      </c>
      <c r="BX34" s="101" t="s">
        <v>868</v>
      </c>
      <c r="BY34" s="101" t="s">
        <v>868</v>
      </c>
      <c r="BZ34" s="101" t="s">
        <v>868</v>
      </c>
      <c r="CA34" s="102"/>
    </row>
    <row r="35" spans="1:79" s="28" customFormat="1" ht="42" x14ac:dyDescent="0.2">
      <c r="A35" s="75" t="s">
        <v>449</v>
      </c>
      <c r="B35" s="262" t="s">
        <v>843</v>
      </c>
      <c r="C35" s="77"/>
      <c r="D35" s="101" t="s">
        <v>868</v>
      </c>
      <c r="E35" s="101" t="s">
        <v>868</v>
      </c>
      <c r="F35" s="101" t="s">
        <v>868</v>
      </c>
      <c r="G35" s="101" t="s">
        <v>868</v>
      </c>
      <c r="H35" s="101" t="s">
        <v>868</v>
      </c>
      <c r="I35" s="101" t="s">
        <v>868</v>
      </c>
      <c r="J35" s="101" t="s">
        <v>868</v>
      </c>
      <c r="K35" s="101" t="s">
        <v>868</v>
      </c>
      <c r="L35" s="101" t="s">
        <v>868</v>
      </c>
      <c r="M35" s="101" t="s">
        <v>868</v>
      </c>
      <c r="N35" s="101" t="s">
        <v>868</v>
      </c>
      <c r="O35" s="101" t="s">
        <v>868</v>
      </c>
      <c r="P35" s="101" t="s">
        <v>868</v>
      </c>
      <c r="Q35" s="101" t="s">
        <v>868</v>
      </c>
      <c r="R35" s="101" t="s">
        <v>868</v>
      </c>
      <c r="S35" s="101" t="s">
        <v>868</v>
      </c>
      <c r="T35" s="101" t="s">
        <v>868</v>
      </c>
      <c r="U35" s="101" t="s">
        <v>868</v>
      </c>
      <c r="V35" s="101" t="s">
        <v>868</v>
      </c>
      <c r="W35" s="101" t="s">
        <v>868</v>
      </c>
      <c r="X35" s="101" t="s">
        <v>868</v>
      </c>
      <c r="Y35" s="101" t="s">
        <v>868</v>
      </c>
      <c r="Z35" s="101" t="s">
        <v>868</v>
      </c>
      <c r="AA35" s="101" t="s">
        <v>868</v>
      </c>
      <c r="AB35" s="101" t="s">
        <v>868</v>
      </c>
      <c r="AC35" s="101" t="s">
        <v>868</v>
      </c>
      <c r="AD35" s="101" t="s">
        <v>868</v>
      </c>
      <c r="AE35" s="101" t="s">
        <v>868</v>
      </c>
      <c r="AF35" s="101" t="s">
        <v>868</v>
      </c>
      <c r="AG35" s="101" t="s">
        <v>868</v>
      </c>
      <c r="AH35" s="101" t="s">
        <v>868</v>
      </c>
      <c r="AI35" s="101" t="s">
        <v>868</v>
      </c>
      <c r="AJ35" s="101" t="s">
        <v>868</v>
      </c>
      <c r="AK35" s="101" t="s">
        <v>868</v>
      </c>
      <c r="AL35" s="101" t="s">
        <v>868</v>
      </c>
      <c r="AM35" s="101" t="s">
        <v>868</v>
      </c>
      <c r="AN35" s="101" t="s">
        <v>868</v>
      </c>
      <c r="AO35" s="101" t="s">
        <v>868</v>
      </c>
      <c r="AP35" s="101" t="s">
        <v>868</v>
      </c>
      <c r="AQ35" s="101" t="s">
        <v>868</v>
      </c>
      <c r="AR35" s="101" t="s">
        <v>868</v>
      </c>
      <c r="AS35" s="101" t="s">
        <v>868</v>
      </c>
      <c r="AT35" s="101" t="s">
        <v>868</v>
      </c>
      <c r="AU35" s="101" t="s">
        <v>868</v>
      </c>
      <c r="AV35" s="101" t="s">
        <v>868</v>
      </c>
      <c r="AW35" s="101" t="s">
        <v>868</v>
      </c>
      <c r="AX35" s="101" t="s">
        <v>868</v>
      </c>
      <c r="AY35" s="101" t="s">
        <v>868</v>
      </c>
      <c r="AZ35" s="101" t="s">
        <v>868</v>
      </c>
      <c r="BA35" s="101" t="s">
        <v>868</v>
      </c>
      <c r="BB35" s="101" t="s">
        <v>868</v>
      </c>
      <c r="BC35" s="101" t="s">
        <v>868</v>
      </c>
      <c r="BD35" s="101" t="s">
        <v>868</v>
      </c>
      <c r="BE35" s="101" t="s">
        <v>868</v>
      </c>
      <c r="BF35" s="101" t="s">
        <v>868</v>
      </c>
      <c r="BG35" s="101" t="s">
        <v>868</v>
      </c>
      <c r="BH35" s="101" t="s">
        <v>868</v>
      </c>
      <c r="BI35" s="101" t="s">
        <v>868</v>
      </c>
      <c r="BJ35" s="101" t="s">
        <v>868</v>
      </c>
      <c r="BK35" s="101" t="s">
        <v>868</v>
      </c>
      <c r="BL35" s="101" t="s">
        <v>868</v>
      </c>
      <c r="BM35" s="101" t="s">
        <v>868</v>
      </c>
      <c r="BN35" s="101" t="s">
        <v>868</v>
      </c>
      <c r="BO35" s="101" t="s">
        <v>868</v>
      </c>
      <c r="BP35" s="101" t="s">
        <v>868</v>
      </c>
      <c r="BQ35" s="101" t="s">
        <v>868</v>
      </c>
      <c r="BR35" s="101" t="s">
        <v>868</v>
      </c>
      <c r="BS35" s="101" t="s">
        <v>868</v>
      </c>
      <c r="BT35" s="101" t="s">
        <v>868</v>
      </c>
      <c r="BU35" s="101" t="s">
        <v>868</v>
      </c>
      <c r="BV35" s="101" t="s">
        <v>868</v>
      </c>
      <c r="BW35" s="101" t="s">
        <v>868</v>
      </c>
      <c r="BX35" s="101" t="s">
        <v>868</v>
      </c>
      <c r="BY35" s="101" t="s">
        <v>868</v>
      </c>
      <c r="BZ35" s="101" t="s">
        <v>868</v>
      </c>
      <c r="CA35" s="102"/>
    </row>
    <row r="36" spans="1:79" s="28" customFormat="1" ht="31.5" x14ac:dyDescent="0.2">
      <c r="A36" s="75" t="s">
        <v>448</v>
      </c>
      <c r="B36" s="262" t="s">
        <v>844</v>
      </c>
      <c r="C36" s="77"/>
      <c r="D36" s="101" t="s">
        <v>868</v>
      </c>
      <c r="E36" s="101" t="s">
        <v>868</v>
      </c>
      <c r="F36" s="101" t="s">
        <v>868</v>
      </c>
      <c r="G36" s="101" t="s">
        <v>868</v>
      </c>
      <c r="H36" s="101" t="s">
        <v>868</v>
      </c>
      <c r="I36" s="101" t="s">
        <v>868</v>
      </c>
      <c r="J36" s="101" t="s">
        <v>868</v>
      </c>
      <c r="K36" s="101" t="s">
        <v>868</v>
      </c>
      <c r="L36" s="101" t="s">
        <v>868</v>
      </c>
      <c r="M36" s="101" t="s">
        <v>868</v>
      </c>
      <c r="N36" s="101" t="s">
        <v>868</v>
      </c>
      <c r="O36" s="101" t="s">
        <v>868</v>
      </c>
      <c r="P36" s="101" t="s">
        <v>868</v>
      </c>
      <c r="Q36" s="101" t="s">
        <v>868</v>
      </c>
      <c r="R36" s="101" t="s">
        <v>868</v>
      </c>
      <c r="S36" s="101" t="s">
        <v>868</v>
      </c>
      <c r="T36" s="101" t="s">
        <v>868</v>
      </c>
      <c r="U36" s="101" t="s">
        <v>868</v>
      </c>
      <c r="V36" s="101" t="s">
        <v>868</v>
      </c>
      <c r="W36" s="101" t="s">
        <v>868</v>
      </c>
      <c r="X36" s="101" t="s">
        <v>868</v>
      </c>
      <c r="Y36" s="101" t="s">
        <v>868</v>
      </c>
      <c r="Z36" s="101" t="s">
        <v>868</v>
      </c>
      <c r="AA36" s="101" t="s">
        <v>868</v>
      </c>
      <c r="AB36" s="101" t="s">
        <v>868</v>
      </c>
      <c r="AC36" s="101" t="s">
        <v>868</v>
      </c>
      <c r="AD36" s="101" t="s">
        <v>868</v>
      </c>
      <c r="AE36" s="101" t="s">
        <v>868</v>
      </c>
      <c r="AF36" s="101" t="s">
        <v>868</v>
      </c>
      <c r="AG36" s="101" t="s">
        <v>868</v>
      </c>
      <c r="AH36" s="101" t="s">
        <v>868</v>
      </c>
      <c r="AI36" s="101" t="s">
        <v>868</v>
      </c>
      <c r="AJ36" s="101" t="s">
        <v>868</v>
      </c>
      <c r="AK36" s="101" t="s">
        <v>868</v>
      </c>
      <c r="AL36" s="101" t="s">
        <v>868</v>
      </c>
      <c r="AM36" s="101" t="s">
        <v>868</v>
      </c>
      <c r="AN36" s="101" t="s">
        <v>868</v>
      </c>
      <c r="AO36" s="101" t="s">
        <v>868</v>
      </c>
      <c r="AP36" s="101" t="s">
        <v>868</v>
      </c>
      <c r="AQ36" s="101" t="s">
        <v>868</v>
      </c>
      <c r="AR36" s="101" t="s">
        <v>868</v>
      </c>
      <c r="AS36" s="101" t="s">
        <v>868</v>
      </c>
      <c r="AT36" s="101" t="s">
        <v>868</v>
      </c>
      <c r="AU36" s="101" t="s">
        <v>868</v>
      </c>
      <c r="AV36" s="101" t="s">
        <v>868</v>
      </c>
      <c r="AW36" s="101" t="s">
        <v>868</v>
      </c>
      <c r="AX36" s="101" t="s">
        <v>868</v>
      </c>
      <c r="AY36" s="101" t="s">
        <v>868</v>
      </c>
      <c r="AZ36" s="101" t="s">
        <v>868</v>
      </c>
      <c r="BA36" s="101" t="s">
        <v>868</v>
      </c>
      <c r="BB36" s="101" t="s">
        <v>868</v>
      </c>
      <c r="BC36" s="101" t="s">
        <v>868</v>
      </c>
      <c r="BD36" s="101" t="s">
        <v>868</v>
      </c>
      <c r="BE36" s="101" t="s">
        <v>868</v>
      </c>
      <c r="BF36" s="101" t="s">
        <v>868</v>
      </c>
      <c r="BG36" s="101" t="s">
        <v>868</v>
      </c>
      <c r="BH36" s="101" t="s">
        <v>868</v>
      </c>
      <c r="BI36" s="101" t="s">
        <v>868</v>
      </c>
      <c r="BJ36" s="101" t="s">
        <v>868</v>
      </c>
      <c r="BK36" s="101" t="s">
        <v>868</v>
      </c>
      <c r="BL36" s="101" t="s">
        <v>868</v>
      </c>
      <c r="BM36" s="101" t="s">
        <v>868</v>
      </c>
      <c r="BN36" s="101" t="s">
        <v>868</v>
      </c>
      <c r="BO36" s="101" t="s">
        <v>868</v>
      </c>
      <c r="BP36" s="101" t="s">
        <v>868</v>
      </c>
      <c r="BQ36" s="101" t="s">
        <v>868</v>
      </c>
      <c r="BR36" s="101" t="s">
        <v>868</v>
      </c>
      <c r="BS36" s="101" t="s">
        <v>868</v>
      </c>
      <c r="BT36" s="101" t="s">
        <v>868</v>
      </c>
      <c r="BU36" s="101" t="s">
        <v>868</v>
      </c>
      <c r="BV36" s="101" t="s">
        <v>868</v>
      </c>
      <c r="BW36" s="101" t="s">
        <v>868</v>
      </c>
      <c r="BX36" s="101" t="s">
        <v>868</v>
      </c>
      <c r="BY36" s="101" t="s">
        <v>868</v>
      </c>
      <c r="BZ36" s="101" t="s">
        <v>868</v>
      </c>
      <c r="CA36" s="102"/>
    </row>
    <row r="37" spans="1:79" s="28" customFormat="1" ht="31.5" x14ac:dyDescent="0.2">
      <c r="A37" s="75" t="s">
        <v>446</v>
      </c>
      <c r="B37" s="262" t="s">
        <v>845</v>
      </c>
      <c r="C37" s="77"/>
      <c r="D37" s="101" t="s">
        <v>868</v>
      </c>
      <c r="E37" s="101" t="s">
        <v>868</v>
      </c>
      <c r="F37" s="101" t="s">
        <v>868</v>
      </c>
      <c r="G37" s="101" t="s">
        <v>868</v>
      </c>
      <c r="H37" s="101" t="s">
        <v>868</v>
      </c>
      <c r="I37" s="101" t="s">
        <v>868</v>
      </c>
      <c r="J37" s="101" t="s">
        <v>868</v>
      </c>
      <c r="K37" s="101" t="s">
        <v>868</v>
      </c>
      <c r="L37" s="101" t="s">
        <v>868</v>
      </c>
      <c r="M37" s="101" t="s">
        <v>868</v>
      </c>
      <c r="N37" s="101" t="s">
        <v>868</v>
      </c>
      <c r="O37" s="101" t="s">
        <v>868</v>
      </c>
      <c r="P37" s="101" t="s">
        <v>868</v>
      </c>
      <c r="Q37" s="101" t="s">
        <v>868</v>
      </c>
      <c r="R37" s="101" t="s">
        <v>868</v>
      </c>
      <c r="S37" s="101" t="s">
        <v>868</v>
      </c>
      <c r="T37" s="101" t="s">
        <v>868</v>
      </c>
      <c r="U37" s="101" t="s">
        <v>868</v>
      </c>
      <c r="V37" s="101" t="s">
        <v>868</v>
      </c>
      <c r="W37" s="101" t="s">
        <v>868</v>
      </c>
      <c r="X37" s="101" t="s">
        <v>868</v>
      </c>
      <c r="Y37" s="101" t="s">
        <v>868</v>
      </c>
      <c r="Z37" s="101" t="s">
        <v>868</v>
      </c>
      <c r="AA37" s="101" t="s">
        <v>868</v>
      </c>
      <c r="AB37" s="101" t="s">
        <v>868</v>
      </c>
      <c r="AC37" s="101" t="s">
        <v>868</v>
      </c>
      <c r="AD37" s="101" t="s">
        <v>868</v>
      </c>
      <c r="AE37" s="101" t="s">
        <v>868</v>
      </c>
      <c r="AF37" s="101" t="s">
        <v>868</v>
      </c>
      <c r="AG37" s="101" t="s">
        <v>868</v>
      </c>
      <c r="AH37" s="101" t="s">
        <v>868</v>
      </c>
      <c r="AI37" s="101" t="s">
        <v>868</v>
      </c>
      <c r="AJ37" s="101" t="s">
        <v>868</v>
      </c>
      <c r="AK37" s="101" t="s">
        <v>868</v>
      </c>
      <c r="AL37" s="101" t="s">
        <v>868</v>
      </c>
      <c r="AM37" s="101" t="s">
        <v>868</v>
      </c>
      <c r="AN37" s="101" t="s">
        <v>868</v>
      </c>
      <c r="AO37" s="101" t="s">
        <v>868</v>
      </c>
      <c r="AP37" s="101" t="s">
        <v>868</v>
      </c>
      <c r="AQ37" s="101" t="s">
        <v>868</v>
      </c>
      <c r="AR37" s="101" t="s">
        <v>868</v>
      </c>
      <c r="AS37" s="101" t="s">
        <v>868</v>
      </c>
      <c r="AT37" s="101" t="s">
        <v>868</v>
      </c>
      <c r="AU37" s="101" t="s">
        <v>868</v>
      </c>
      <c r="AV37" s="101" t="s">
        <v>868</v>
      </c>
      <c r="AW37" s="101" t="s">
        <v>868</v>
      </c>
      <c r="AX37" s="101" t="s">
        <v>868</v>
      </c>
      <c r="AY37" s="101" t="s">
        <v>868</v>
      </c>
      <c r="AZ37" s="101" t="s">
        <v>868</v>
      </c>
      <c r="BA37" s="101" t="s">
        <v>868</v>
      </c>
      <c r="BB37" s="101" t="s">
        <v>868</v>
      </c>
      <c r="BC37" s="101" t="s">
        <v>868</v>
      </c>
      <c r="BD37" s="101" t="s">
        <v>868</v>
      </c>
      <c r="BE37" s="101" t="s">
        <v>868</v>
      </c>
      <c r="BF37" s="101" t="s">
        <v>868</v>
      </c>
      <c r="BG37" s="101" t="s">
        <v>868</v>
      </c>
      <c r="BH37" s="101" t="s">
        <v>868</v>
      </c>
      <c r="BI37" s="101" t="s">
        <v>868</v>
      </c>
      <c r="BJ37" s="101" t="s">
        <v>868</v>
      </c>
      <c r="BK37" s="101" t="s">
        <v>868</v>
      </c>
      <c r="BL37" s="101" t="s">
        <v>868</v>
      </c>
      <c r="BM37" s="101" t="s">
        <v>868</v>
      </c>
      <c r="BN37" s="101" t="s">
        <v>868</v>
      </c>
      <c r="BO37" s="101" t="s">
        <v>868</v>
      </c>
      <c r="BP37" s="101" t="s">
        <v>868</v>
      </c>
      <c r="BQ37" s="101" t="s">
        <v>868</v>
      </c>
      <c r="BR37" s="101" t="s">
        <v>868</v>
      </c>
      <c r="BS37" s="101" t="s">
        <v>868</v>
      </c>
      <c r="BT37" s="101" t="s">
        <v>868</v>
      </c>
      <c r="BU37" s="101" t="s">
        <v>868</v>
      </c>
      <c r="BV37" s="101" t="s">
        <v>868</v>
      </c>
      <c r="BW37" s="101" t="s">
        <v>868</v>
      </c>
      <c r="BX37" s="101" t="s">
        <v>868</v>
      </c>
      <c r="BY37" s="101" t="s">
        <v>868</v>
      </c>
      <c r="BZ37" s="101" t="s">
        <v>868</v>
      </c>
      <c r="CA37" s="102"/>
    </row>
    <row r="38" spans="1:79" s="28" customFormat="1" ht="21" x14ac:dyDescent="0.2">
      <c r="A38" s="75" t="s">
        <v>846</v>
      </c>
      <c r="B38" s="262" t="s">
        <v>847</v>
      </c>
      <c r="C38" s="77"/>
      <c r="D38" s="101" t="s">
        <v>868</v>
      </c>
      <c r="E38" s="101" t="s">
        <v>868</v>
      </c>
      <c r="F38" s="101" t="s">
        <v>868</v>
      </c>
      <c r="G38" s="101" t="s">
        <v>868</v>
      </c>
      <c r="H38" s="101" t="s">
        <v>868</v>
      </c>
      <c r="I38" s="101" t="s">
        <v>868</v>
      </c>
      <c r="J38" s="101" t="s">
        <v>868</v>
      </c>
      <c r="K38" s="101" t="s">
        <v>868</v>
      </c>
      <c r="L38" s="101" t="s">
        <v>868</v>
      </c>
      <c r="M38" s="101" t="s">
        <v>868</v>
      </c>
      <c r="N38" s="101" t="s">
        <v>868</v>
      </c>
      <c r="O38" s="101" t="s">
        <v>868</v>
      </c>
      <c r="P38" s="101" t="s">
        <v>868</v>
      </c>
      <c r="Q38" s="101" t="s">
        <v>868</v>
      </c>
      <c r="R38" s="101" t="s">
        <v>868</v>
      </c>
      <c r="S38" s="101" t="s">
        <v>868</v>
      </c>
      <c r="T38" s="101" t="s">
        <v>868</v>
      </c>
      <c r="U38" s="101" t="s">
        <v>868</v>
      </c>
      <c r="V38" s="101" t="s">
        <v>868</v>
      </c>
      <c r="W38" s="101" t="s">
        <v>868</v>
      </c>
      <c r="X38" s="101" t="s">
        <v>868</v>
      </c>
      <c r="Y38" s="101" t="s">
        <v>868</v>
      </c>
      <c r="Z38" s="101" t="s">
        <v>868</v>
      </c>
      <c r="AA38" s="101" t="s">
        <v>868</v>
      </c>
      <c r="AB38" s="101" t="s">
        <v>868</v>
      </c>
      <c r="AC38" s="101" t="s">
        <v>868</v>
      </c>
      <c r="AD38" s="101" t="s">
        <v>868</v>
      </c>
      <c r="AE38" s="101" t="s">
        <v>868</v>
      </c>
      <c r="AF38" s="101" t="s">
        <v>868</v>
      </c>
      <c r="AG38" s="101" t="s">
        <v>868</v>
      </c>
      <c r="AH38" s="101" t="s">
        <v>868</v>
      </c>
      <c r="AI38" s="101" t="s">
        <v>868</v>
      </c>
      <c r="AJ38" s="101" t="s">
        <v>868</v>
      </c>
      <c r="AK38" s="101" t="s">
        <v>868</v>
      </c>
      <c r="AL38" s="101" t="s">
        <v>868</v>
      </c>
      <c r="AM38" s="101" t="s">
        <v>868</v>
      </c>
      <c r="AN38" s="101" t="s">
        <v>868</v>
      </c>
      <c r="AO38" s="101" t="s">
        <v>868</v>
      </c>
      <c r="AP38" s="101" t="s">
        <v>868</v>
      </c>
      <c r="AQ38" s="101" t="s">
        <v>868</v>
      </c>
      <c r="AR38" s="101" t="s">
        <v>868</v>
      </c>
      <c r="AS38" s="101" t="s">
        <v>868</v>
      </c>
      <c r="AT38" s="101" t="s">
        <v>868</v>
      </c>
      <c r="AU38" s="101" t="s">
        <v>868</v>
      </c>
      <c r="AV38" s="101" t="s">
        <v>868</v>
      </c>
      <c r="AW38" s="101" t="s">
        <v>868</v>
      </c>
      <c r="AX38" s="101" t="s">
        <v>868</v>
      </c>
      <c r="AY38" s="101" t="s">
        <v>868</v>
      </c>
      <c r="AZ38" s="101" t="s">
        <v>868</v>
      </c>
      <c r="BA38" s="101" t="s">
        <v>868</v>
      </c>
      <c r="BB38" s="101" t="s">
        <v>868</v>
      </c>
      <c r="BC38" s="101" t="s">
        <v>868</v>
      </c>
      <c r="BD38" s="101" t="s">
        <v>868</v>
      </c>
      <c r="BE38" s="101" t="s">
        <v>868</v>
      </c>
      <c r="BF38" s="101" t="s">
        <v>868</v>
      </c>
      <c r="BG38" s="101" t="s">
        <v>868</v>
      </c>
      <c r="BH38" s="101" t="s">
        <v>868</v>
      </c>
      <c r="BI38" s="101" t="s">
        <v>868</v>
      </c>
      <c r="BJ38" s="101" t="s">
        <v>868</v>
      </c>
      <c r="BK38" s="101" t="s">
        <v>868</v>
      </c>
      <c r="BL38" s="101" t="s">
        <v>868</v>
      </c>
      <c r="BM38" s="101" t="s">
        <v>868</v>
      </c>
      <c r="BN38" s="101" t="s">
        <v>868</v>
      </c>
      <c r="BO38" s="101" t="s">
        <v>868</v>
      </c>
      <c r="BP38" s="101" t="s">
        <v>868</v>
      </c>
      <c r="BQ38" s="101" t="s">
        <v>868</v>
      </c>
      <c r="BR38" s="101" t="s">
        <v>868</v>
      </c>
      <c r="BS38" s="101" t="s">
        <v>868</v>
      </c>
      <c r="BT38" s="101" t="s">
        <v>868</v>
      </c>
      <c r="BU38" s="101" t="s">
        <v>868</v>
      </c>
      <c r="BV38" s="101" t="s">
        <v>868</v>
      </c>
      <c r="BW38" s="101" t="s">
        <v>868</v>
      </c>
      <c r="BX38" s="101" t="s">
        <v>868</v>
      </c>
      <c r="BY38" s="101" t="s">
        <v>868</v>
      </c>
      <c r="BZ38" s="101" t="s">
        <v>868</v>
      </c>
      <c r="CA38" s="102"/>
    </row>
    <row r="39" spans="1:79" s="28" customFormat="1" ht="63" x14ac:dyDescent="0.2">
      <c r="A39" s="75" t="s">
        <v>846</v>
      </c>
      <c r="B39" s="262" t="s">
        <v>848</v>
      </c>
      <c r="C39" s="77"/>
      <c r="D39" s="101" t="s">
        <v>868</v>
      </c>
      <c r="E39" s="101" t="s">
        <v>868</v>
      </c>
      <c r="F39" s="101" t="s">
        <v>868</v>
      </c>
      <c r="G39" s="101" t="s">
        <v>868</v>
      </c>
      <c r="H39" s="101" t="s">
        <v>868</v>
      </c>
      <c r="I39" s="101" t="s">
        <v>868</v>
      </c>
      <c r="J39" s="101" t="s">
        <v>868</v>
      </c>
      <c r="K39" s="101" t="s">
        <v>868</v>
      </c>
      <c r="L39" s="101" t="s">
        <v>868</v>
      </c>
      <c r="M39" s="101" t="s">
        <v>868</v>
      </c>
      <c r="N39" s="101" t="s">
        <v>868</v>
      </c>
      <c r="O39" s="101" t="s">
        <v>868</v>
      </c>
      <c r="P39" s="101" t="s">
        <v>868</v>
      </c>
      <c r="Q39" s="101" t="s">
        <v>868</v>
      </c>
      <c r="R39" s="101" t="s">
        <v>868</v>
      </c>
      <c r="S39" s="101" t="s">
        <v>868</v>
      </c>
      <c r="T39" s="101" t="s">
        <v>868</v>
      </c>
      <c r="U39" s="101" t="s">
        <v>868</v>
      </c>
      <c r="V39" s="101" t="s">
        <v>868</v>
      </c>
      <c r="W39" s="101" t="s">
        <v>868</v>
      </c>
      <c r="X39" s="101" t="s">
        <v>868</v>
      </c>
      <c r="Y39" s="101" t="s">
        <v>868</v>
      </c>
      <c r="Z39" s="101" t="s">
        <v>868</v>
      </c>
      <c r="AA39" s="101" t="s">
        <v>868</v>
      </c>
      <c r="AB39" s="101" t="s">
        <v>868</v>
      </c>
      <c r="AC39" s="101" t="s">
        <v>868</v>
      </c>
      <c r="AD39" s="101" t="s">
        <v>868</v>
      </c>
      <c r="AE39" s="101" t="s">
        <v>868</v>
      </c>
      <c r="AF39" s="101" t="s">
        <v>868</v>
      </c>
      <c r="AG39" s="101" t="s">
        <v>868</v>
      </c>
      <c r="AH39" s="101" t="s">
        <v>868</v>
      </c>
      <c r="AI39" s="101" t="s">
        <v>868</v>
      </c>
      <c r="AJ39" s="101" t="s">
        <v>868</v>
      </c>
      <c r="AK39" s="101" t="s">
        <v>868</v>
      </c>
      <c r="AL39" s="101" t="s">
        <v>868</v>
      </c>
      <c r="AM39" s="101" t="s">
        <v>868</v>
      </c>
      <c r="AN39" s="101" t="s">
        <v>868</v>
      </c>
      <c r="AO39" s="101" t="s">
        <v>868</v>
      </c>
      <c r="AP39" s="101" t="s">
        <v>868</v>
      </c>
      <c r="AQ39" s="101" t="s">
        <v>868</v>
      </c>
      <c r="AR39" s="101" t="s">
        <v>868</v>
      </c>
      <c r="AS39" s="101" t="s">
        <v>868</v>
      </c>
      <c r="AT39" s="101" t="s">
        <v>868</v>
      </c>
      <c r="AU39" s="101" t="s">
        <v>868</v>
      </c>
      <c r="AV39" s="101" t="s">
        <v>868</v>
      </c>
      <c r="AW39" s="101" t="s">
        <v>868</v>
      </c>
      <c r="AX39" s="101" t="s">
        <v>868</v>
      </c>
      <c r="AY39" s="101" t="s">
        <v>868</v>
      </c>
      <c r="AZ39" s="101" t="s">
        <v>868</v>
      </c>
      <c r="BA39" s="101" t="s">
        <v>868</v>
      </c>
      <c r="BB39" s="101" t="s">
        <v>868</v>
      </c>
      <c r="BC39" s="101" t="s">
        <v>868</v>
      </c>
      <c r="BD39" s="101" t="s">
        <v>868</v>
      </c>
      <c r="BE39" s="101" t="s">
        <v>868</v>
      </c>
      <c r="BF39" s="101" t="s">
        <v>868</v>
      </c>
      <c r="BG39" s="101" t="s">
        <v>868</v>
      </c>
      <c r="BH39" s="101" t="s">
        <v>868</v>
      </c>
      <c r="BI39" s="101" t="s">
        <v>868</v>
      </c>
      <c r="BJ39" s="101" t="s">
        <v>868</v>
      </c>
      <c r="BK39" s="101" t="s">
        <v>868</v>
      </c>
      <c r="BL39" s="101" t="s">
        <v>868</v>
      </c>
      <c r="BM39" s="101" t="s">
        <v>868</v>
      </c>
      <c r="BN39" s="101" t="s">
        <v>868</v>
      </c>
      <c r="BO39" s="101" t="s">
        <v>868</v>
      </c>
      <c r="BP39" s="101" t="s">
        <v>868</v>
      </c>
      <c r="BQ39" s="101" t="s">
        <v>868</v>
      </c>
      <c r="BR39" s="101" t="s">
        <v>868</v>
      </c>
      <c r="BS39" s="101" t="s">
        <v>868</v>
      </c>
      <c r="BT39" s="101" t="s">
        <v>868</v>
      </c>
      <c r="BU39" s="101" t="s">
        <v>868</v>
      </c>
      <c r="BV39" s="101" t="s">
        <v>868</v>
      </c>
      <c r="BW39" s="101" t="s">
        <v>868</v>
      </c>
      <c r="BX39" s="101" t="s">
        <v>868</v>
      </c>
      <c r="BY39" s="101" t="s">
        <v>868</v>
      </c>
      <c r="BZ39" s="101" t="s">
        <v>868</v>
      </c>
      <c r="CA39" s="102"/>
    </row>
    <row r="40" spans="1:79" s="28" customFormat="1" ht="63" x14ac:dyDescent="0.2">
      <c r="A40" s="75" t="s">
        <v>846</v>
      </c>
      <c r="B40" s="262" t="s">
        <v>849</v>
      </c>
      <c r="C40" s="77"/>
      <c r="D40" s="101" t="s">
        <v>868</v>
      </c>
      <c r="E40" s="101" t="s">
        <v>868</v>
      </c>
      <c r="F40" s="101" t="s">
        <v>868</v>
      </c>
      <c r="G40" s="101" t="s">
        <v>868</v>
      </c>
      <c r="H40" s="101" t="s">
        <v>868</v>
      </c>
      <c r="I40" s="101" t="s">
        <v>868</v>
      </c>
      <c r="J40" s="101" t="s">
        <v>868</v>
      </c>
      <c r="K40" s="101" t="s">
        <v>868</v>
      </c>
      <c r="L40" s="101" t="s">
        <v>868</v>
      </c>
      <c r="M40" s="101" t="s">
        <v>868</v>
      </c>
      <c r="N40" s="101" t="s">
        <v>868</v>
      </c>
      <c r="O40" s="101" t="s">
        <v>868</v>
      </c>
      <c r="P40" s="101" t="s">
        <v>868</v>
      </c>
      <c r="Q40" s="101" t="s">
        <v>868</v>
      </c>
      <c r="R40" s="101" t="s">
        <v>868</v>
      </c>
      <c r="S40" s="101" t="s">
        <v>868</v>
      </c>
      <c r="T40" s="101" t="s">
        <v>868</v>
      </c>
      <c r="U40" s="101" t="s">
        <v>868</v>
      </c>
      <c r="V40" s="101" t="s">
        <v>868</v>
      </c>
      <c r="W40" s="101" t="s">
        <v>868</v>
      </c>
      <c r="X40" s="101" t="s">
        <v>868</v>
      </c>
      <c r="Y40" s="101" t="s">
        <v>868</v>
      </c>
      <c r="Z40" s="101" t="s">
        <v>868</v>
      </c>
      <c r="AA40" s="101" t="s">
        <v>868</v>
      </c>
      <c r="AB40" s="101" t="s">
        <v>868</v>
      </c>
      <c r="AC40" s="101" t="s">
        <v>868</v>
      </c>
      <c r="AD40" s="101" t="s">
        <v>868</v>
      </c>
      <c r="AE40" s="101" t="s">
        <v>868</v>
      </c>
      <c r="AF40" s="101" t="s">
        <v>868</v>
      </c>
      <c r="AG40" s="101" t="s">
        <v>868</v>
      </c>
      <c r="AH40" s="101" t="s">
        <v>868</v>
      </c>
      <c r="AI40" s="101" t="s">
        <v>868</v>
      </c>
      <c r="AJ40" s="101" t="s">
        <v>868</v>
      </c>
      <c r="AK40" s="101" t="s">
        <v>868</v>
      </c>
      <c r="AL40" s="101" t="s">
        <v>868</v>
      </c>
      <c r="AM40" s="101" t="s">
        <v>868</v>
      </c>
      <c r="AN40" s="101" t="s">
        <v>868</v>
      </c>
      <c r="AO40" s="101" t="s">
        <v>868</v>
      </c>
      <c r="AP40" s="101" t="s">
        <v>868</v>
      </c>
      <c r="AQ40" s="101" t="s">
        <v>868</v>
      </c>
      <c r="AR40" s="101" t="s">
        <v>868</v>
      </c>
      <c r="AS40" s="101" t="s">
        <v>868</v>
      </c>
      <c r="AT40" s="101" t="s">
        <v>868</v>
      </c>
      <c r="AU40" s="101" t="s">
        <v>868</v>
      </c>
      <c r="AV40" s="101" t="s">
        <v>868</v>
      </c>
      <c r="AW40" s="101" t="s">
        <v>868</v>
      </c>
      <c r="AX40" s="101" t="s">
        <v>868</v>
      </c>
      <c r="AY40" s="101" t="s">
        <v>868</v>
      </c>
      <c r="AZ40" s="101" t="s">
        <v>868</v>
      </c>
      <c r="BA40" s="101" t="s">
        <v>868</v>
      </c>
      <c r="BB40" s="101" t="s">
        <v>868</v>
      </c>
      <c r="BC40" s="101" t="s">
        <v>868</v>
      </c>
      <c r="BD40" s="101" t="s">
        <v>868</v>
      </c>
      <c r="BE40" s="101" t="s">
        <v>868</v>
      </c>
      <c r="BF40" s="101" t="s">
        <v>868</v>
      </c>
      <c r="BG40" s="101" t="s">
        <v>868</v>
      </c>
      <c r="BH40" s="101" t="s">
        <v>868</v>
      </c>
      <c r="BI40" s="101" t="s">
        <v>868</v>
      </c>
      <c r="BJ40" s="101" t="s">
        <v>868</v>
      </c>
      <c r="BK40" s="101" t="s">
        <v>868</v>
      </c>
      <c r="BL40" s="101" t="s">
        <v>868</v>
      </c>
      <c r="BM40" s="101" t="s">
        <v>868</v>
      </c>
      <c r="BN40" s="101" t="s">
        <v>868</v>
      </c>
      <c r="BO40" s="101" t="s">
        <v>868</v>
      </c>
      <c r="BP40" s="101" t="s">
        <v>868</v>
      </c>
      <c r="BQ40" s="101" t="s">
        <v>868</v>
      </c>
      <c r="BR40" s="101" t="s">
        <v>868</v>
      </c>
      <c r="BS40" s="101" t="s">
        <v>868</v>
      </c>
      <c r="BT40" s="101" t="s">
        <v>868</v>
      </c>
      <c r="BU40" s="101" t="s">
        <v>868</v>
      </c>
      <c r="BV40" s="101" t="s">
        <v>868</v>
      </c>
      <c r="BW40" s="101" t="s">
        <v>868</v>
      </c>
      <c r="BX40" s="101" t="s">
        <v>868</v>
      </c>
      <c r="BY40" s="101" t="s">
        <v>868</v>
      </c>
      <c r="BZ40" s="101" t="s">
        <v>868</v>
      </c>
      <c r="CA40" s="102"/>
    </row>
    <row r="41" spans="1:79" s="28" customFormat="1" ht="63" x14ac:dyDescent="0.2">
      <c r="A41" s="75" t="s">
        <v>846</v>
      </c>
      <c r="B41" s="262" t="s">
        <v>850</v>
      </c>
      <c r="C41" s="77"/>
      <c r="D41" s="101" t="s">
        <v>868</v>
      </c>
      <c r="E41" s="101" t="s">
        <v>868</v>
      </c>
      <c r="F41" s="101" t="s">
        <v>868</v>
      </c>
      <c r="G41" s="101" t="s">
        <v>868</v>
      </c>
      <c r="H41" s="101" t="s">
        <v>868</v>
      </c>
      <c r="I41" s="101" t="s">
        <v>868</v>
      </c>
      <c r="J41" s="101" t="s">
        <v>868</v>
      </c>
      <c r="K41" s="101" t="s">
        <v>868</v>
      </c>
      <c r="L41" s="101" t="s">
        <v>868</v>
      </c>
      <c r="M41" s="101" t="s">
        <v>868</v>
      </c>
      <c r="N41" s="101" t="s">
        <v>868</v>
      </c>
      <c r="O41" s="101" t="s">
        <v>868</v>
      </c>
      <c r="P41" s="101" t="s">
        <v>868</v>
      </c>
      <c r="Q41" s="101" t="s">
        <v>868</v>
      </c>
      <c r="R41" s="101" t="s">
        <v>868</v>
      </c>
      <c r="S41" s="101" t="s">
        <v>868</v>
      </c>
      <c r="T41" s="101" t="s">
        <v>868</v>
      </c>
      <c r="U41" s="101" t="s">
        <v>868</v>
      </c>
      <c r="V41" s="101" t="s">
        <v>868</v>
      </c>
      <c r="W41" s="101" t="s">
        <v>868</v>
      </c>
      <c r="X41" s="101" t="s">
        <v>868</v>
      </c>
      <c r="Y41" s="101" t="s">
        <v>868</v>
      </c>
      <c r="Z41" s="101" t="s">
        <v>868</v>
      </c>
      <c r="AA41" s="101" t="s">
        <v>868</v>
      </c>
      <c r="AB41" s="101" t="s">
        <v>868</v>
      </c>
      <c r="AC41" s="101" t="s">
        <v>868</v>
      </c>
      <c r="AD41" s="101" t="s">
        <v>868</v>
      </c>
      <c r="AE41" s="101" t="s">
        <v>868</v>
      </c>
      <c r="AF41" s="101" t="s">
        <v>868</v>
      </c>
      <c r="AG41" s="101" t="s">
        <v>868</v>
      </c>
      <c r="AH41" s="101" t="s">
        <v>868</v>
      </c>
      <c r="AI41" s="101" t="s">
        <v>868</v>
      </c>
      <c r="AJ41" s="101" t="s">
        <v>868</v>
      </c>
      <c r="AK41" s="101" t="s">
        <v>868</v>
      </c>
      <c r="AL41" s="101" t="s">
        <v>868</v>
      </c>
      <c r="AM41" s="101" t="s">
        <v>868</v>
      </c>
      <c r="AN41" s="101" t="s">
        <v>868</v>
      </c>
      <c r="AO41" s="101" t="s">
        <v>868</v>
      </c>
      <c r="AP41" s="101" t="s">
        <v>868</v>
      </c>
      <c r="AQ41" s="101" t="s">
        <v>868</v>
      </c>
      <c r="AR41" s="101" t="s">
        <v>868</v>
      </c>
      <c r="AS41" s="101" t="s">
        <v>868</v>
      </c>
      <c r="AT41" s="101" t="s">
        <v>868</v>
      </c>
      <c r="AU41" s="101" t="s">
        <v>868</v>
      </c>
      <c r="AV41" s="101" t="s">
        <v>868</v>
      </c>
      <c r="AW41" s="101" t="s">
        <v>868</v>
      </c>
      <c r="AX41" s="101" t="s">
        <v>868</v>
      </c>
      <c r="AY41" s="101" t="s">
        <v>868</v>
      </c>
      <c r="AZ41" s="101" t="s">
        <v>868</v>
      </c>
      <c r="BA41" s="101" t="s">
        <v>868</v>
      </c>
      <c r="BB41" s="101" t="s">
        <v>868</v>
      </c>
      <c r="BC41" s="101" t="s">
        <v>868</v>
      </c>
      <c r="BD41" s="101" t="s">
        <v>868</v>
      </c>
      <c r="BE41" s="101" t="s">
        <v>868</v>
      </c>
      <c r="BF41" s="101" t="s">
        <v>868</v>
      </c>
      <c r="BG41" s="101" t="s">
        <v>868</v>
      </c>
      <c r="BH41" s="101" t="s">
        <v>868</v>
      </c>
      <c r="BI41" s="101" t="s">
        <v>868</v>
      </c>
      <c r="BJ41" s="101" t="s">
        <v>868</v>
      </c>
      <c r="BK41" s="101" t="s">
        <v>868</v>
      </c>
      <c r="BL41" s="101" t="s">
        <v>868</v>
      </c>
      <c r="BM41" s="101" t="s">
        <v>868</v>
      </c>
      <c r="BN41" s="101" t="s">
        <v>868</v>
      </c>
      <c r="BO41" s="101" t="s">
        <v>868</v>
      </c>
      <c r="BP41" s="101" t="s">
        <v>868</v>
      </c>
      <c r="BQ41" s="101" t="s">
        <v>868</v>
      </c>
      <c r="BR41" s="101" t="s">
        <v>868</v>
      </c>
      <c r="BS41" s="101" t="s">
        <v>868</v>
      </c>
      <c r="BT41" s="101" t="s">
        <v>868</v>
      </c>
      <c r="BU41" s="101" t="s">
        <v>868</v>
      </c>
      <c r="BV41" s="101" t="s">
        <v>868</v>
      </c>
      <c r="BW41" s="101" t="s">
        <v>868</v>
      </c>
      <c r="BX41" s="101" t="s">
        <v>868</v>
      </c>
      <c r="BY41" s="101" t="s">
        <v>868</v>
      </c>
      <c r="BZ41" s="101" t="s">
        <v>868</v>
      </c>
      <c r="CA41" s="102"/>
    </row>
    <row r="42" spans="1:79" s="28" customFormat="1" ht="21" x14ac:dyDescent="0.2">
      <c r="A42" s="75" t="s">
        <v>851</v>
      </c>
      <c r="B42" s="262" t="s">
        <v>847</v>
      </c>
      <c r="C42" s="77"/>
      <c r="D42" s="101" t="s">
        <v>868</v>
      </c>
      <c r="E42" s="101" t="s">
        <v>868</v>
      </c>
      <c r="F42" s="101" t="s">
        <v>868</v>
      </c>
      <c r="G42" s="101" t="s">
        <v>868</v>
      </c>
      <c r="H42" s="101" t="s">
        <v>868</v>
      </c>
      <c r="I42" s="101" t="s">
        <v>868</v>
      </c>
      <c r="J42" s="101" t="s">
        <v>868</v>
      </c>
      <c r="K42" s="101" t="s">
        <v>868</v>
      </c>
      <c r="L42" s="101" t="s">
        <v>868</v>
      </c>
      <c r="M42" s="101" t="s">
        <v>868</v>
      </c>
      <c r="N42" s="101" t="s">
        <v>868</v>
      </c>
      <c r="O42" s="101" t="s">
        <v>868</v>
      </c>
      <c r="P42" s="101" t="s">
        <v>868</v>
      </c>
      <c r="Q42" s="101" t="s">
        <v>868</v>
      </c>
      <c r="R42" s="101" t="s">
        <v>868</v>
      </c>
      <c r="S42" s="101" t="s">
        <v>868</v>
      </c>
      <c r="T42" s="101" t="s">
        <v>868</v>
      </c>
      <c r="U42" s="101" t="s">
        <v>868</v>
      </c>
      <c r="V42" s="101" t="s">
        <v>868</v>
      </c>
      <c r="W42" s="101" t="s">
        <v>868</v>
      </c>
      <c r="X42" s="101" t="s">
        <v>868</v>
      </c>
      <c r="Y42" s="101" t="s">
        <v>868</v>
      </c>
      <c r="Z42" s="101" t="s">
        <v>868</v>
      </c>
      <c r="AA42" s="101" t="s">
        <v>868</v>
      </c>
      <c r="AB42" s="101" t="s">
        <v>868</v>
      </c>
      <c r="AC42" s="101" t="s">
        <v>868</v>
      </c>
      <c r="AD42" s="101" t="s">
        <v>868</v>
      </c>
      <c r="AE42" s="101" t="s">
        <v>868</v>
      </c>
      <c r="AF42" s="101" t="s">
        <v>868</v>
      </c>
      <c r="AG42" s="101" t="s">
        <v>868</v>
      </c>
      <c r="AH42" s="101" t="s">
        <v>868</v>
      </c>
      <c r="AI42" s="101" t="s">
        <v>868</v>
      </c>
      <c r="AJ42" s="101" t="s">
        <v>868</v>
      </c>
      <c r="AK42" s="101" t="s">
        <v>868</v>
      </c>
      <c r="AL42" s="101" t="s">
        <v>868</v>
      </c>
      <c r="AM42" s="101" t="s">
        <v>868</v>
      </c>
      <c r="AN42" s="101" t="s">
        <v>868</v>
      </c>
      <c r="AO42" s="101" t="s">
        <v>868</v>
      </c>
      <c r="AP42" s="101" t="s">
        <v>868</v>
      </c>
      <c r="AQ42" s="101" t="s">
        <v>868</v>
      </c>
      <c r="AR42" s="101" t="s">
        <v>868</v>
      </c>
      <c r="AS42" s="101" t="s">
        <v>868</v>
      </c>
      <c r="AT42" s="101" t="s">
        <v>868</v>
      </c>
      <c r="AU42" s="101" t="s">
        <v>868</v>
      </c>
      <c r="AV42" s="101" t="s">
        <v>868</v>
      </c>
      <c r="AW42" s="101" t="s">
        <v>868</v>
      </c>
      <c r="AX42" s="101" t="s">
        <v>868</v>
      </c>
      <c r="AY42" s="101" t="s">
        <v>868</v>
      </c>
      <c r="AZ42" s="101" t="s">
        <v>868</v>
      </c>
      <c r="BA42" s="101" t="s">
        <v>868</v>
      </c>
      <c r="BB42" s="101" t="s">
        <v>868</v>
      </c>
      <c r="BC42" s="101" t="s">
        <v>868</v>
      </c>
      <c r="BD42" s="101" t="s">
        <v>868</v>
      </c>
      <c r="BE42" s="101" t="s">
        <v>868</v>
      </c>
      <c r="BF42" s="101" t="s">
        <v>868</v>
      </c>
      <c r="BG42" s="101" t="s">
        <v>868</v>
      </c>
      <c r="BH42" s="101" t="s">
        <v>868</v>
      </c>
      <c r="BI42" s="101" t="s">
        <v>868</v>
      </c>
      <c r="BJ42" s="101" t="s">
        <v>868</v>
      </c>
      <c r="BK42" s="101" t="s">
        <v>868</v>
      </c>
      <c r="BL42" s="101" t="s">
        <v>868</v>
      </c>
      <c r="BM42" s="101" t="s">
        <v>868</v>
      </c>
      <c r="BN42" s="101" t="s">
        <v>868</v>
      </c>
      <c r="BO42" s="101" t="s">
        <v>868</v>
      </c>
      <c r="BP42" s="101" t="s">
        <v>868</v>
      </c>
      <c r="BQ42" s="101" t="s">
        <v>868</v>
      </c>
      <c r="BR42" s="101" t="s">
        <v>868</v>
      </c>
      <c r="BS42" s="101" t="s">
        <v>868</v>
      </c>
      <c r="BT42" s="101" t="s">
        <v>868</v>
      </c>
      <c r="BU42" s="101" t="s">
        <v>868</v>
      </c>
      <c r="BV42" s="101" t="s">
        <v>868</v>
      </c>
      <c r="BW42" s="101" t="s">
        <v>868</v>
      </c>
      <c r="BX42" s="101" t="s">
        <v>868</v>
      </c>
      <c r="BY42" s="101" t="s">
        <v>868</v>
      </c>
      <c r="BZ42" s="101" t="s">
        <v>868</v>
      </c>
      <c r="CA42" s="102"/>
    </row>
    <row r="43" spans="1:79" s="28" customFormat="1" ht="63" x14ac:dyDescent="0.2">
      <c r="A43" s="75" t="s">
        <v>851</v>
      </c>
      <c r="B43" s="262" t="s">
        <v>848</v>
      </c>
      <c r="C43" s="77"/>
      <c r="D43" s="101" t="s">
        <v>868</v>
      </c>
      <c r="E43" s="101" t="s">
        <v>868</v>
      </c>
      <c r="F43" s="101" t="s">
        <v>868</v>
      </c>
      <c r="G43" s="101" t="s">
        <v>868</v>
      </c>
      <c r="H43" s="101" t="s">
        <v>868</v>
      </c>
      <c r="I43" s="101" t="s">
        <v>868</v>
      </c>
      <c r="J43" s="101" t="s">
        <v>868</v>
      </c>
      <c r="K43" s="101" t="s">
        <v>868</v>
      </c>
      <c r="L43" s="101" t="s">
        <v>868</v>
      </c>
      <c r="M43" s="101" t="s">
        <v>868</v>
      </c>
      <c r="N43" s="101" t="s">
        <v>868</v>
      </c>
      <c r="O43" s="101" t="s">
        <v>868</v>
      </c>
      <c r="P43" s="101" t="s">
        <v>868</v>
      </c>
      <c r="Q43" s="101" t="s">
        <v>868</v>
      </c>
      <c r="R43" s="101" t="s">
        <v>868</v>
      </c>
      <c r="S43" s="101" t="s">
        <v>868</v>
      </c>
      <c r="T43" s="101" t="s">
        <v>868</v>
      </c>
      <c r="U43" s="101" t="s">
        <v>868</v>
      </c>
      <c r="V43" s="101" t="s">
        <v>868</v>
      </c>
      <c r="W43" s="101" t="s">
        <v>868</v>
      </c>
      <c r="X43" s="101" t="s">
        <v>868</v>
      </c>
      <c r="Y43" s="101" t="s">
        <v>868</v>
      </c>
      <c r="Z43" s="101" t="s">
        <v>868</v>
      </c>
      <c r="AA43" s="101" t="s">
        <v>868</v>
      </c>
      <c r="AB43" s="101" t="s">
        <v>868</v>
      </c>
      <c r="AC43" s="101" t="s">
        <v>868</v>
      </c>
      <c r="AD43" s="101" t="s">
        <v>868</v>
      </c>
      <c r="AE43" s="101" t="s">
        <v>868</v>
      </c>
      <c r="AF43" s="101" t="s">
        <v>868</v>
      </c>
      <c r="AG43" s="101" t="s">
        <v>868</v>
      </c>
      <c r="AH43" s="101" t="s">
        <v>868</v>
      </c>
      <c r="AI43" s="101" t="s">
        <v>868</v>
      </c>
      <c r="AJ43" s="101" t="s">
        <v>868</v>
      </c>
      <c r="AK43" s="101" t="s">
        <v>868</v>
      </c>
      <c r="AL43" s="101" t="s">
        <v>868</v>
      </c>
      <c r="AM43" s="101" t="s">
        <v>868</v>
      </c>
      <c r="AN43" s="101" t="s">
        <v>868</v>
      </c>
      <c r="AO43" s="101" t="s">
        <v>868</v>
      </c>
      <c r="AP43" s="101" t="s">
        <v>868</v>
      </c>
      <c r="AQ43" s="101" t="s">
        <v>868</v>
      </c>
      <c r="AR43" s="101" t="s">
        <v>868</v>
      </c>
      <c r="AS43" s="101" t="s">
        <v>868</v>
      </c>
      <c r="AT43" s="101" t="s">
        <v>868</v>
      </c>
      <c r="AU43" s="101" t="s">
        <v>868</v>
      </c>
      <c r="AV43" s="101" t="s">
        <v>868</v>
      </c>
      <c r="AW43" s="101" t="s">
        <v>868</v>
      </c>
      <c r="AX43" s="101" t="s">
        <v>868</v>
      </c>
      <c r="AY43" s="101" t="s">
        <v>868</v>
      </c>
      <c r="AZ43" s="101" t="s">
        <v>868</v>
      </c>
      <c r="BA43" s="101" t="s">
        <v>868</v>
      </c>
      <c r="BB43" s="101" t="s">
        <v>868</v>
      </c>
      <c r="BC43" s="101" t="s">
        <v>868</v>
      </c>
      <c r="BD43" s="101" t="s">
        <v>868</v>
      </c>
      <c r="BE43" s="101" t="s">
        <v>868</v>
      </c>
      <c r="BF43" s="101" t="s">
        <v>868</v>
      </c>
      <c r="BG43" s="101" t="s">
        <v>868</v>
      </c>
      <c r="BH43" s="101" t="s">
        <v>868</v>
      </c>
      <c r="BI43" s="101" t="s">
        <v>868</v>
      </c>
      <c r="BJ43" s="101" t="s">
        <v>868</v>
      </c>
      <c r="BK43" s="101" t="s">
        <v>868</v>
      </c>
      <c r="BL43" s="101" t="s">
        <v>868</v>
      </c>
      <c r="BM43" s="101" t="s">
        <v>868</v>
      </c>
      <c r="BN43" s="101" t="s">
        <v>868</v>
      </c>
      <c r="BO43" s="101" t="s">
        <v>868</v>
      </c>
      <c r="BP43" s="101" t="s">
        <v>868</v>
      </c>
      <c r="BQ43" s="101" t="s">
        <v>868</v>
      </c>
      <c r="BR43" s="101" t="s">
        <v>868</v>
      </c>
      <c r="BS43" s="101" t="s">
        <v>868</v>
      </c>
      <c r="BT43" s="101" t="s">
        <v>868</v>
      </c>
      <c r="BU43" s="101" t="s">
        <v>868</v>
      </c>
      <c r="BV43" s="101" t="s">
        <v>868</v>
      </c>
      <c r="BW43" s="101" t="s">
        <v>868</v>
      </c>
      <c r="BX43" s="101" t="s">
        <v>868</v>
      </c>
      <c r="BY43" s="101" t="s">
        <v>868</v>
      </c>
      <c r="BZ43" s="101" t="s">
        <v>868</v>
      </c>
      <c r="CA43" s="102"/>
    </row>
    <row r="44" spans="1:79" s="28" customFormat="1" ht="63" x14ac:dyDescent="0.2">
      <c r="A44" s="75" t="s">
        <v>851</v>
      </c>
      <c r="B44" s="262" t="s">
        <v>849</v>
      </c>
      <c r="C44" s="77"/>
      <c r="D44" s="101" t="s">
        <v>868</v>
      </c>
      <c r="E44" s="101" t="s">
        <v>868</v>
      </c>
      <c r="F44" s="101" t="s">
        <v>868</v>
      </c>
      <c r="G44" s="101" t="s">
        <v>868</v>
      </c>
      <c r="H44" s="101" t="s">
        <v>868</v>
      </c>
      <c r="I44" s="101" t="s">
        <v>868</v>
      </c>
      <c r="J44" s="101" t="s">
        <v>868</v>
      </c>
      <c r="K44" s="101" t="s">
        <v>868</v>
      </c>
      <c r="L44" s="101" t="s">
        <v>868</v>
      </c>
      <c r="M44" s="101" t="s">
        <v>868</v>
      </c>
      <c r="N44" s="101" t="s">
        <v>868</v>
      </c>
      <c r="O44" s="101" t="s">
        <v>868</v>
      </c>
      <c r="P44" s="101" t="s">
        <v>868</v>
      </c>
      <c r="Q44" s="101" t="s">
        <v>868</v>
      </c>
      <c r="R44" s="101" t="s">
        <v>868</v>
      </c>
      <c r="S44" s="101" t="s">
        <v>868</v>
      </c>
      <c r="T44" s="101" t="s">
        <v>868</v>
      </c>
      <c r="U44" s="101" t="s">
        <v>868</v>
      </c>
      <c r="V44" s="101" t="s">
        <v>868</v>
      </c>
      <c r="W44" s="101" t="s">
        <v>868</v>
      </c>
      <c r="X44" s="101" t="s">
        <v>868</v>
      </c>
      <c r="Y44" s="101" t="s">
        <v>868</v>
      </c>
      <c r="Z44" s="101" t="s">
        <v>868</v>
      </c>
      <c r="AA44" s="101" t="s">
        <v>868</v>
      </c>
      <c r="AB44" s="101" t="s">
        <v>868</v>
      </c>
      <c r="AC44" s="101" t="s">
        <v>868</v>
      </c>
      <c r="AD44" s="101" t="s">
        <v>868</v>
      </c>
      <c r="AE44" s="101" t="s">
        <v>868</v>
      </c>
      <c r="AF44" s="101" t="s">
        <v>868</v>
      </c>
      <c r="AG44" s="101" t="s">
        <v>868</v>
      </c>
      <c r="AH44" s="101" t="s">
        <v>868</v>
      </c>
      <c r="AI44" s="101" t="s">
        <v>868</v>
      </c>
      <c r="AJ44" s="101" t="s">
        <v>868</v>
      </c>
      <c r="AK44" s="101" t="s">
        <v>868</v>
      </c>
      <c r="AL44" s="101" t="s">
        <v>868</v>
      </c>
      <c r="AM44" s="101" t="s">
        <v>868</v>
      </c>
      <c r="AN44" s="101" t="s">
        <v>868</v>
      </c>
      <c r="AO44" s="101" t="s">
        <v>868</v>
      </c>
      <c r="AP44" s="101" t="s">
        <v>868</v>
      </c>
      <c r="AQ44" s="101" t="s">
        <v>868</v>
      </c>
      <c r="AR44" s="101" t="s">
        <v>868</v>
      </c>
      <c r="AS44" s="101" t="s">
        <v>868</v>
      </c>
      <c r="AT44" s="101" t="s">
        <v>868</v>
      </c>
      <c r="AU44" s="101" t="s">
        <v>868</v>
      </c>
      <c r="AV44" s="101" t="s">
        <v>868</v>
      </c>
      <c r="AW44" s="101" t="s">
        <v>868</v>
      </c>
      <c r="AX44" s="101" t="s">
        <v>868</v>
      </c>
      <c r="AY44" s="101" t="s">
        <v>868</v>
      </c>
      <c r="AZ44" s="101" t="s">
        <v>868</v>
      </c>
      <c r="BA44" s="101" t="s">
        <v>868</v>
      </c>
      <c r="BB44" s="101" t="s">
        <v>868</v>
      </c>
      <c r="BC44" s="101" t="s">
        <v>868</v>
      </c>
      <c r="BD44" s="101" t="s">
        <v>868</v>
      </c>
      <c r="BE44" s="101" t="s">
        <v>868</v>
      </c>
      <c r="BF44" s="101" t="s">
        <v>868</v>
      </c>
      <c r="BG44" s="101" t="s">
        <v>868</v>
      </c>
      <c r="BH44" s="101" t="s">
        <v>868</v>
      </c>
      <c r="BI44" s="101" t="s">
        <v>868</v>
      </c>
      <c r="BJ44" s="101" t="s">
        <v>868</v>
      </c>
      <c r="BK44" s="101" t="s">
        <v>868</v>
      </c>
      <c r="BL44" s="101" t="s">
        <v>868</v>
      </c>
      <c r="BM44" s="101" t="s">
        <v>868</v>
      </c>
      <c r="BN44" s="101" t="s">
        <v>868</v>
      </c>
      <c r="BO44" s="101" t="s">
        <v>868</v>
      </c>
      <c r="BP44" s="101" t="s">
        <v>868</v>
      </c>
      <c r="BQ44" s="101" t="s">
        <v>868</v>
      </c>
      <c r="BR44" s="101" t="s">
        <v>868</v>
      </c>
      <c r="BS44" s="101" t="s">
        <v>868</v>
      </c>
      <c r="BT44" s="101" t="s">
        <v>868</v>
      </c>
      <c r="BU44" s="101" t="s">
        <v>868</v>
      </c>
      <c r="BV44" s="101" t="s">
        <v>868</v>
      </c>
      <c r="BW44" s="101" t="s">
        <v>868</v>
      </c>
      <c r="BX44" s="101" t="s">
        <v>868</v>
      </c>
      <c r="BY44" s="101" t="s">
        <v>868</v>
      </c>
      <c r="BZ44" s="101" t="s">
        <v>868</v>
      </c>
      <c r="CA44" s="102"/>
    </row>
    <row r="45" spans="1:79" s="28" customFormat="1" ht="63" x14ac:dyDescent="0.2">
      <c r="A45" s="75" t="s">
        <v>851</v>
      </c>
      <c r="B45" s="262" t="s">
        <v>852</v>
      </c>
      <c r="C45" s="77"/>
      <c r="D45" s="101" t="s">
        <v>868</v>
      </c>
      <c r="E45" s="101" t="s">
        <v>868</v>
      </c>
      <c r="F45" s="101" t="s">
        <v>868</v>
      </c>
      <c r="G45" s="101" t="s">
        <v>868</v>
      </c>
      <c r="H45" s="101" t="s">
        <v>868</v>
      </c>
      <c r="I45" s="101" t="s">
        <v>868</v>
      </c>
      <c r="J45" s="101" t="s">
        <v>868</v>
      </c>
      <c r="K45" s="101" t="s">
        <v>868</v>
      </c>
      <c r="L45" s="101" t="s">
        <v>868</v>
      </c>
      <c r="M45" s="101" t="s">
        <v>868</v>
      </c>
      <c r="N45" s="101" t="s">
        <v>868</v>
      </c>
      <c r="O45" s="101" t="s">
        <v>868</v>
      </c>
      <c r="P45" s="101" t="s">
        <v>868</v>
      </c>
      <c r="Q45" s="101" t="s">
        <v>868</v>
      </c>
      <c r="R45" s="101" t="s">
        <v>868</v>
      </c>
      <c r="S45" s="101" t="s">
        <v>868</v>
      </c>
      <c r="T45" s="101" t="s">
        <v>868</v>
      </c>
      <c r="U45" s="101" t="s">
        <v>868</v>
      </c>
      <c r="V45" s="101" t="s">
        <v>868</v>
      </c>
      <c r="W45" s="101" t="s">
        <v>868</v>
      </c>
      <c r="X45" s="101" t="s">
        <v>868</v>
      </c>
      <c r="Y45" s="101" t="s">
        <v>868</v>
      </c>
      <c r="Z45" s="101" t="s">
        <v>868</v>
      </c>
      <c r="AA45" s="101" t="s">
        <v>868</v>
      </c>
      <c r="AB45" s="101" t="s">
        <v>868</v>
      </c>
      <c r="AC45" s="101" t="s">
        <v>868</v>
      </c>
      <c r="AD45" s="101" t="s">
        <v>868</v>
      </c>
      <c r="AE45" s="101" t="s">
        <v>868</v>
      </c>
      <c r="AF45" s="101" t="s">
        <v>868</v>
      </c>
      <c r="AG45" s="101" t="s">
        <v>868</v>
      </c>
      <c r="AH45" s="101" t="s">
        <v>868</v>
      </c>
      <c r="AI45" s="101" t="s">
        <v>868</v>
      </c>
      <c r="AJ45" s="101" t="s">
        <v>868</v>
      </c>
      <c r="AK45" s="101" t="s">
        <v>868</v>
      </c>
      <c r="AL45" s="101" t="s">
        <v>868</v>
      </c>
      <c r="AM45" s="101" t="s">
        <v>868</v>
      </c>
      <c r="AN45" s="101" t="s">
        <v>868</v>
      </c>
      <c r="AO45" s="101" t="s">
        <v>868</v>
      </c>
      <c r="AP45" s="101" t="s">
        <v>868</v>
      </c>
      <c r="AQ45" s="101" t="s">
        <v>868</v>
      </c>
      <c r="AR45" s="101" t="s">
        <v>868</v>
      </c>
      <c r="AS45" s="101" t="s">
        <v>868</v>
      </c>
      <c r="AT45" s="101" t="s">
        <v>868</v>
      </c>
      <c r="AU45" s="101" t="s">
        <v>868</v>
      </c>
      <c r="AV45" s="101" t="s">
        <v>868</v>
      </c>
      <c r="AW45" s="101" t="s">
        <v>868</v>
      </c>
      <c r="AX45" s="101" t="s">
        <v>868</v>
      </c>
      <c r="AY45" s="101" t="s">
        <v>868</v>
      </c>
      <c r="AZ45" s="101" t="s">
        <v>868</v>
      </c>
      <c r="BA45" s="101" t="s">
        <v>868</v>
      </c>
      <c r="BB45" s="101" t="s">
        <v>868</v>
      </c>
      <c r="BC45" s="101" t="s">
        <v>868</v>
      </c>
      <c r="BD45" s="101" t="s">
        <v>868</v>
      </c>
      <c r="BE45" s="101" t="s">
        <v>868</v>
      </c>
      <c r="BF45" s="101" t="s">
        <v>868</v>
      </c>
      <c r="BG45" s="101" t="s">
        <v>868</v>
      </c>
      <c r="BH45" s="101" t="s">
        <v>868</v>
      </c>
      <c r="BI45" s="101" t="s">
        <v>868</v>
      </c>
      <c r="BJ45" s="101" t="s">
        <v>868</v>
      </c>
      <c r="BK45" s="101" t="s">
        <v>868</v>
      </c>
      <c r="BL45" s="101" t="s">
        <v>868</v>
      </c>
      <c r="BM45" s="101" t="s">
        <v>868</v>
      </c>
      <c r="BN45" s="101" t="s">
        <v>868</v>
      </c>
      <c r="BO45" s="101" t="s">
        <v>868</v>
      </c>
      <c r="BP45" s="101" t="s">
        <v>868</v>
      </c>
      <c r="BQ45" s="101" t="s">
        <v>868</v>
      </c>
      <c r="BR45" s="101" t="s">
        <v>868</v>
      </c>
      <c r="BS45" s="101" t="s">
        <v>868</v>
      </c>
      <c r="BT45" s="101" t="s">
        <v>868</v>
      </c>
      <c r="BU45" s="101" t="s">
        <v>868</v>
      </c>
      <c r="BV45" s="101" t="s">
        <v>868</v>
      </c>
      <c r="BW45" s="101" t="s">
        <v>868</v>
      </c>
      <c r="BX45" s="101" t="s">
        <v>868</v>
      </c>
      <c r="BY45" s="101" t="s">
        <v>868</v>
      </c>
      <c r="BZ45" s="101" t="s">
        <v>868</v>
      </c>
      <c r="CA45" s="102"/>
    </row>
    <row r="46" spans="1:79" s="28" customFormat="1" ht="52.5" x14ac:dyDescent="0.2">
      <c r="A46" s="75" t="s">
        <v>853</v>
      </c>
      <c r="B46" s="262" t="s">
        <v>854</v>
      </c>
      <c r="C46" s="77"/>
      <c r="D46" s="101" t="s">
        <v>868</v>
      </c>
      <c r="E46" s="101" t="s">
        <v>868</v>
      </c>
      <c r="F46" s="101" t="s">
        <v>868</v>
      </c>
      <c r="G46" s="101" t="s">
        <v>868</v>
      </c>
      <c r="H46" s="101" t="s">
        <v>868</v>
      </c>
      <c r="I46" s="101" t="s">
        <v>868</v>
      </c>
      <c r="J46" s="101" t="s">
        <v>868</v>
      </c>
      <c r="K46" s="101" t="s">
        <v>868</v>
      </c>
      <c r="L46" s="101" t="s">
        <v>868</v>
      </c>
      <c r="M46" s="101" t="s">
        <v>868</v>
      </c>
      <c r="N46" s="101" t="s">
        <v>868</v>
      </c>
      <c r="O46" s="101" t="s">
        <v>868</v>
      </c>
      <c r="P46" s="101" t="s">
        <v>868</v>
      </c>
      <c r="Q46" s="101" t="s">
        <v>868</v>
      </c>
      <c r="R46" s="101" t="s">
        <v>868</v>
      </c>
      <c r="S46" s="101" t="s">
        <v>868</v>
      </c>
      <c r="T46" s="101" t="s">
        <v>868</v>
      </c>
      <c r="U46" s="101" t="s">
        <v>868</v>
      </c>
      <c r="V46" s="101" t="s">
        <v>868</v>
      </c>
      <c r="W46" s="101" t="s">
        <v>868</v>
      </c>
      <c r="X46" s="101" t="s">
        <v>868</v>
      </c>
      <c r="Y46" s="101" t="s">
        <v>868</v>
      </c>
      <c r="Z46" s="101" t="s">
        <v>868</v>
      </c>
      <c r="AA46" s="101" t="s">
        <v>868</v>
      </c>
      <c r="AB46" s="101" t="s">
        <v>868</v>
      </c>
      <c r="AC46" s="101" t="s">
        <v>868</v>
      </c>
      <c r="AD46" s="101" t="s">
        <v>868</v>
      </c>
      <c r="AE46" s="101" t="s">
        <v>868</v>
      </c>
      <c r="AF46" s="101" t="s">
        <v>868</v>
      </c>
      <c r="AG46" s="101" t="s">
        <v>868</v>
      </c>
      <c r="AH46" s="101" t="s">
        <v>868</v>
      </c>
      <c r="AI46" s="101" t="s">
        <v>868</v>
      </c>
      <c r="AJ46" s="101" t="s">
        <v>868</v>
      </c>
      <c r="AK46" s="101" t="s">
        <v>868</v>
      </c>
      <c r="AL46" s="101" t="s">
        <v>868</v>
      </c>
      <c r="AM46" s="101" t="s">
        <v>868</v>
      </c>
      <c r="AN46" s="101" t="s">
        <v>868</v>
      </c>
      <c r="AO46" s="101" t="s">
        <v>868</v>
      </c>
      <c r="AP46" s="101" t="s">
        <v>868</v>
      </c>
      <c r="AQ46" s="101" t="s">
        <v>868</v>
      </c>
      <c r="AR46" s="101" t="s">
        <v>868</v>
      </c>
      <c r="AS46" s="101" t="s">
        <v>868</v>
      </c>
      <c r="AT46" s="101" t="s">
        <v>868</v>
      </c>
      <c r="AU46" s="101" t="s">
        <v>868</v>
      </c>
      <c r="AV46" s="101" t="s">
        <v>868</v>
      </c>
      <c r="AW46" s="101" t="s">
        <v>868</v>
      </c>
      <c r="AX46" s="101" t="s">
        <v>868</v>
      </c>
      <c r="AY46" s="101" t="s">
        <v>868</v>
      </c>
      <c r="AZ46" s="101" t="s">
        <v>868</v>
      </c>
      <c r="BA46" s="101" t="s">
        <v>868</v>
      </c>
      <c r="BB46" s="101" t="s">
        <v>868</v>
      </c>
      <c r="BC46" s="101" t="s">
        <v>868</v>
      </c>
      <c r="BD46" s="101" t="s">
        <v>868</v>
      </c>
      <c r="BE46" s="101" t="s">
        <v>868</v>
      </c>
      <c r="BF46" s="101" t="s">
        <v>868</v>
      </c>
      <c r="BG46" s="101" t="s">
        <v>868</v>
      </c>
      <c r="BH46" s="101" t="s">
        <v>868</v>
      </c>
      <c r="BI46" s="101" t="s">
        <v>868</v>
      </c>
      <c r="BJ46" s="101" t="s">
        <v>868</v>
      </c>
      <c r="BK46" s="101" t="s">
        <v>868</v>
      </c>
      <c r="BL46" s="101" t="s">
        <v>868</v>
      </c>
      <c r="BM46" s="101" t="s">
        <v>868</v>
      </c>
      <c r="BN46" s="101" t="s">
        <v>868</v>
      </c>
      <c r="BO46" s="101" t="s">
        <v>868</v>
      </c>
      <c r="BP46" s="101" t="s">
        <v>868</v>
      </c>
      <c r="BQ46" s="101" t="s">
        <v>868</v>
      </c>
      <c r="BR46" s="101" t="s">
        <v>868</v>
      </c>
      <c r="BS46" s="101" t="s">
        <v>868</v>
      </c>
      <c r="BT46" s="101" t="s">
        <v>868</v>
      </c>
      <c r="BU46" s="101" t="s">
        <v>868</v>
      </c>
      <c r="BV46" s="101" t="s">
        <v>868</v>
      </c>
      <c r="BW46" s="101" t="s">
        <v>868</v>
      </c>
      <c r="BX46" s="101" t="s">
        <v>868</v>
      </c>
      <c r="BY46" s="101" t="s">
        <v>868</v>
      </c>
      <c r="BZ46" s="101" t="s">
        <v>868</v>
      </c>
      <c r="CA46" s="102"/>
    </row>
    <row r="47" spans="1:79" s="28" customFormat="1" ht="52.5" x14ac:dyDescent="0.2">
      <c r="A47" s="75" t="s">
        <v>855</v>
      </c>
      <c r="B47" s="262" t="s">
        <v>856</v>
      </c>
      <c r="C47" s="77"/>
      <c r="D47" s="101" t="s">
        <v>868</v>
      </c>
      <c r="E47" s="101" t="s">
        <v>868</v>
      </c>
      <c r="F47" s="101" t="s">
        <v>868</v>
      </c>
      <c r="G47" s="101" t="s">
        <v>868</v>
      </c>
      <c r="H47" s="101" t="s">
        <v>868</v>
      </c>
      <c r="I47" s="101" t="s">
        <v>868</v>
      </c>
      <c r="J47" s="101" t="s">
        <v>868</v>
      </c>
      <c r="K47" s="101" t="s">
        <v>868</v>
      </c>
      <c r="L47" s="101" t="s">
        <v>868</v>
      </c>
      <c r="M47" s="101" t="s">
        <v>868</v>
      </c>
      <c r="N47" s="101" t="s">
        <v>868</v>
      </c>
      <c r="O47" s="101" t="s">
        <v>868</v>
      </c>
      <c r="P47" s="101" t="s">
        <v>868</v>
      </c>
      <c r="Q47" s="101" t="s">
        <v>868</v>
      </c>
      <c r="R47" s="101" t="s">
        <v>868</v>
      </c>
      <c r="S47" s="101" t="s">
        <v>868</v>
      </c>
      <c r="T47" s="101" t="s">
        <v>868</v>
      </c>
      <c r="U47" s="101" t="s">
        <v>868</v>
      </c>
      <c r="V47" s="101" t="s">
        <v>868</v>
      </c>
      <c r="W47" s="101" t="s">
        <v>868</v>
      </c>
      <c r="X47" s="101" t="s">
        <v>868</v>
      </c>
      <c r="Y47" s="101" t="s">
        <v>868</v>
      </c>
      <c r="Z47" s="101" t="s">
        <v>868</v>
      </c>
      <c r="AA47" s="101" t="s">
        <v>868</v>
      </c>
      <c r="AB47" s="101" t="s">
        <v>868</v>
      </c>
      <c r="AC47" s="101" t="s">
        <v>868</v>
      </c>
      <c r="AD47" s="101" t="s">
        <v>868</v>
      </c>
      <c r="AE47" s="101" t="s">
        <v>868</v>
      </c>
      <c r="AF47" s="101" t="s">
        <v>868</v>
      </c>
      <c r="AG47" s="101" t="s">
        <v>868</v>
      </c>
      <c r="AH47" s="101" t="s">
        <v>868</v>
      </c>
      <c r="AI47" s="101" t="s">
        <v>868</v>
      </c>
      <c r="AJ47" s="101" t="s">
        <v>868</v>
      </c>
      <c r="AK47" s="101" t="s">
        <v>868</v>
      </c>
      <c r="AL47" s="101" t="s">
        <v>868</v>
      </c>
      <c r="AM47" s="101" t="s">
        <v>868</v>
      </c>
      <c r="AN47" s="101" t="s">
        <v>868</v>
      </c>
      <c r="AO47" s="101" t="s">
        <v>868</v>
      </c>
      <c r="AP47" s="101" t="s">
        <v>868</v>
      </c>
      <c r="AQ47" s="101" t="s">
        <v>868</v>
      </c>
      <c r="AR47" s="101" t="s">
        <v>868</v>
      </c>
      <c r="AS47" s="101" t="s">
        <v>868</v>
      </c>
      <c r="AT47" s="101" t="s">
        <v>868</v>
      </c>
      <c r="AU47" s="101" t="s">
        <v>868</v>
      </c>
      <c r="AV47" s="101" t="s">
        <v>868</v>
      </c>
      <c r="AW47" s="101" t="s">
        <v>868</v>
      </c>
      <c r="AX47" s="101" t="s">
        <v>868</v>
      </c>
      <c r="AY47" s="101" t="s">
        <v>868</v>
      </c>
      <c r="AZ47" s="101" t="s">
        <v>868</v>
      </c>
      <c r="BA47" s="101" t="s">
        <v>868</v>
      </c>
      <c r="BB47" s="101" t="s">
        <v>868</v>
      </c>
      <c r="BC47" s="101" t="s">
        <v>868</v>
      </c>
      <c r="BD47" s="101" t="s">
        <v>868</v>
      </c>
      <c r="BE47" s="101" t="s">
        <v>868</v>
      </c>
      <c r="BF47" s="101" t="s">
        <v>868</v>
      </c>
      <c r="BG47" s="101" t="s">
        <v>868</v>
      </c>
      <c r="BH47" s="101" t="s">
        <v>868</v>
      </c>
      <c r="BI47" s="101" t="s">
        <v>868</v>
      </c>
      <c r="BJ47" s="101" t="s">
        <v>868</v>
      </c>
      <c r="BK47" s="101" t="s">
        <v>868</v>
      </c>
      <c r="BL47" s="101" t="s">
        <v>868</v>
      </c>
      <c r="BM47" s="101" t="s">
        <v>868</v>
      </c>
      <c r="BN47" s="101" t="s">
        <v>868</v>
      </c>
      <c r="BO47" s="101" t="s">
        <v>868</v>
      </c>
      <c r="BP47" s="101" t="s">
        <v>868</v>
      </c>
      <c r="BQ47" s="101" t="s">
        <v>868</v>
      </c>
      <c r="BR47" s="101" t="s">
        <v>868</v>
      </c>
      <c r="BS47" s="101" t="s">
        <v>868</v>
      </c>
      <c r="BT47" s="101" t="s">
        <v>868</v>
      </c>
      <c r="BU47" s="101" t="s">
        <v>868</v>
      </c>
      <c r="BV47" s="101" t="s">
        <v>868</v>
      </c>
      <c r="BW47" s="101" t="s">
        <v>868</v>
      </c>
      <c r="BX47" s="101" t="s">
        <v>868</v>
      </c>
      <c r="BY47" s="101" t="s">
        <v>868</v>
      </c>
      <c r="BZ47" s="101" t="s">
        <v>868</v>
      </c>
      <c r="CA47" s="102"/>
    </row>
    <row r="48" spans="1:79" s="28" customFormat="1" ht="52.5" x14ac:dyDescent="0.2">
      <c r="A48" s="75" t="s">
        <v>857</v>
      </c>
      <c r="B48" s="262" t="s">
        <v>858</v>
      </c>
      <c r="C48" s="77"/>
      <c r="D48" s="101" t="s">
        <v>868</v>
      </c>
      <c r="E48" s="101" t="s">
        <v>868</v>
      </c>
      <c r="F48" s="101" t="s">
        <v>868</v>
      </c>
      <c r="G48" s="101" t="s">
        <v>868</v>
      </c>
      <c r="H48" s="101" t="s">
        <v>868</v>
      </c>
      <c r="I48" s="101" t="s">
        <v>868</v>
      </c>
      <c r="J48" s="101" t="s">
        <v>868</v>
      </c>
      <c r="K48" s="101" t="s">
        <v>868</v>
      </c>
      <c r="L48" s="101" t="s">
        <v>868</v>
      </c>
      <c r="M48" s="101" t="s">
        <v>868</v>
      </c>
      <c r="N48" s="101" t="s">
        <v>868</v>
      </c>
      <c r="O48" s="101" t="s">
        <v>868</v>
      </c>
      <c r="P48" s="101" t="s">
        <v>868</v>
      </c>
      <c r="Q48" s="101" t="s">
        <v>868</v>
      </c>
      <c r="R48" s="101" t="s">
        <v>868</v>
      </c>
      <c r="S48" s="101" t="s">
        <v>868</v>
      </c>
      <c r="T48" s="101" t="s">
        <v>868</v>
      </c>
      <c r="U48" s="101" t="s">
        <v>868</v>
      </c>
      <c r="V48" s="101" t="s">
        <v>868</v>
      </c>
      <c r="W48" s="101" t="s">
        <v>868</v>
      </c>
      <c r="X48" s="101" t="s">
        <v>868</v>
      </c>
      <c r="Y48" s="101" t="s">
        <v>868</v>
      </c>
      <c r="Z48" s="101" t="s">
        <v>868</v>
      </c>
      <c r="AA48" s="101" t="s">
        <v>868</v>
      </c>
      <c r="AB48" s="101" t="s">
        <v>868</v>
      </c>
      <c r="AC48" s="101" t="s">
        <v>868</v>
      </c>
      <c r="AD48" s="101" t="s">
        <v>868</v>
      </c>
      <c r="AE48" s="101" t="s">
        <v>868</v>
      </c>
      <c r="AF48" s="101" t="s">
        <v>868</v>
      </c>
      <c r="AG48" s="101" t="s">
        <v>868</v>
      </c>
      <c r="AH48" s="101" t="s">
        <v>868</v>
      </c>
      <c r="AI48" s="101" t="s">
        <v>868</v>
      </c>
      <c r="AJ48" s="101" t="s">
        <v>868</v>
      </c>
      <c r="AK48" s="101" t="s">
        <v>868</v>
      </c>
      <c r="AL48" s="101" t="s">
        <v>868</v>
      </c>
      <c r="AM48" s="101" t="s">
        <v>868</v>
      </c>
      <c r="AN48" s="101" t="s">
        <v>868</v>
      </c>
      <c r="AO48" s="101" t="s">
        <v>868</v>
      </c>
      <c r="AP48" s="101" t="s">
        <v>868</v>
      </c>
      <c r="AQ48" s="101" t="s">
        <v>868</v>
      </c>
      <c r="AR48" s="101" t="s">
        <v>868</v>
      </c>
      <c r="AS48" s="101" t="s">
        <v>868</v>
      </c>
      <c r="AT48" s="101" t="s">
        <v>868</v>
      </c>
      <c r="AU48" s="101" t="s">
        <v>868</v>
      </c>
      <c r="AV48" s="101" t="s">
        <v>868</v>
      </c>
      <c r="AW48" s="101" t="s">
        <v>868</v>
      </c>
      <c r="AX48" s="101" t="s">
        <v>868</v>
      </c>
      <c r="AY48" s="101" t="s">
        <v>868</v>
      </c>
      <c r="AZ48" s="101" t="s">
        <v>868</v>
      </c>
      <c r="BA48" s="101" t="s">
        <v>868</v>
      </c>
      <c r="BB48" s="101" t="s">
        <v>868</v>
      </c>
      <c r="BC48" s="101" t="s">
        <v>868</v>
      </c>
      <c r="BD48" s="101" t="s">
        <v>868</v>
      </c>
      <c r="BE48" s="101" t="s">
        <v>868</v>
      </c>
      <c r="BF48" s="101" t="s">
        <v>868</v>
      </c>
      <c r="BG48" s="101" t="s">
        <v>868</v>
      </c>
      <c r="BH48" s="101" t="s">
        <v>868</v>
      </c>
      <c r="BI48" s="101" t="s">
        <v>868</v>
      </c>
      <c r="BJ48" s="101" t="s">
        <v>868</v>
      </c>
      <c r="BK48" s="101" t="s">
        <v>868</v>
      </c>
      <c r="BL48" s="101" t="s">
        <v>868</v>
      </c>
      <c r="BM48" s="101" t="s">
        <v>868</v>
      </c>
      <c r="BN48" s="101" t="s">
        <v>868</v>
      </c>
      <c r="BO48" s="101" t="s">
        <v>868</v>
      </c>
      <c r="BP48" s="101" t="s">
        <v>868</v>
      </c>
      <c r="BQ48" s="101" t="s">
        <v>868</v>
      </c>
      <c r="BR48" s="101" t="s">
        <v>868</v>
      </c>
      <c r="BS48" s="101" t="s">
        <v>868</v>
      </c>
      <c r="BT48" s="101" t="s">
        <v>868</v>
      </c>
      <c r="BU48" s="101" t="s">
        <v>868</v>
      </c>
      <c r="BV48" s="101" t="s">
        <v>868</v>
      </c>
      <c r="BW48" s="101" t="s">
        <v>868</v>
      </c>
      <c r="BX48" s="101" t="s">
        <v>868</v>
      </c>
      <c r="BY48" s="101" t="s">
        <v>868</v>
      </c>
      <c r="BZ48" s="101" t="s">
        <v>868</v>
      </c>
      <c r="CA48" s="102"/>
    </row>
    <row r="49" spans="1:79" s="28" customFormat="1" ht="21" x14ac:dyDescent="0.2">
      <c r="A49" s="75" t="s">
        <v>444</v>
      </c>
      <c r="B49" s="262" t="s">
        <v>859</v>
      </c>
      <c r="C49" s="77"/>
      <c r="D49" s="103">
        <f>D50+D65+D88</f>
        <v>10.184000000000001</v>
      </c>
      <c r="E49" s="103">
        <f t="shared" ref="E49:BP49" si="4">E50+E65+E88</f>
        <v>0</v>
      </c>
      <c r="F49" s="103">
        <f t="shared" si="4"/>
        <v>10.184000000000001</v>
      </c>
      <c r="G49" s="103">
        <f t="shared" si="4"/>
        <v>0</v>
      </c>
      <c r="H49" s="103">
        <f t="shared" si="4"/>
        <v>0</v>
      </c>
      <c r="I49" s="103">
        <f t="shared" si="4"/>
        <v>4.5</v>
      </c>
      <c r="J49" s="103">
        <f t="shared" si="4"/>
        <v>0</v>
      </c>
      <c r="K49" s="103">
        <f t="shared" si="4"/>
        <v>0</v>
      </c>
      <c r="L49" s="103">
        <f t="shared" si="4"/>
        <v>0</v>
      </c>
      <c r="M49" s="103">
        <f t="shared" si="4"/>
        <v>0.40100000000000002</v>
      </c>
      <c r="N49" s="103">
        <f t="shared" si="4"/>
        <v>0</v>
      </c>
      <c r="O49" s="103">
        <f t="shared" si="4"/>
        <v>0</v>
      </c>
      <c r="P49" s="103">
        <f t="shared" si="4"/>
        <v>0</v>
      </c>
      <c r="Q49" s="103">
        <f t="shared" si="4"/>
        <v>0</v>
      </c>
      <c r="R49" s="103">
        <f t="shared" si="4"/>
        <v>0</v>
      </c>
      <c r="S49" s="103">
        <f t="shared" si="4"/>
        <v>0</v>
      </c>
      <c r="T49" s="103">
        <f t="shared" si="4"/>
        <v>9.1820000000000004</v>
      </c>
      <c r="U49" s="103">
        <f t="shared" si="4"/>
        <v>0</v>
      </c>
      <c r="V49" s="103">
        <f t="shared" si="4"/>
        <v>0</v>
      </c>
      <c r="W49" s="103">
        <f t="shared" si="4"/>
        <v>4.5</v>
      </c>
      <c r="X49" s="103">
        <f t="shared" si="4"/>
        <v>0</v>
      </c>
      <c r="Y49" s="103">
        <f t="shared" si="4"/>
        <v>0</v>
      </c>
      <c r="Z49" s="103">
        <f t="shared" si="4"/>
        <v>0</v>
      </c>
      <c r="AA49" s="103">
        <f t="shared" si="4"/>
        <v>0</v>
      </c>
      <c r="AB49" s="103">
        <f t="shared" si="4"/>
        <v>0</v>
      </c>
      <c r="AC49" s="103">
        <f t="shared" si="4"/>
        <v>0</v>
      </c>
      <c r="AD49" s="103">
        <f t="shared" si="4"/>
        <v>0</v>
      </c>
      <c r="AE49" s="103">
        <f t="shared" si="4"/>
        <v>0</v>
      </c>
      <c r="AF49" s="103">
        <f t="shared" si="4"/>
        <v>0</v>
      </c>
      <c r="AG49" s="103">
        <f t="shared" si="4"/>
        <v>0</v>
      </c>
      <c r="AH49" s="103">
        <f t="shared" si="4"/>
        <v>0.60099999999999998</v>
      </c>
      <c r="AI49" s="103">
        <f t="shared" si="4"/>
        <v>0</v>
      </c>
      <c r="AJ49" s="103">
        <f t="shared" si="4"/>
        <v>0</v>
      </c>
      <c r="AK49" s="103">
        <f t="shared" si="4"/>
        <v>0</v>
      </c>
      <c r="AL49" s="103">
        <f t="shared" si="4"/>
        <v>0</v>
      </c>
      <c r="AM49" s="103">
        <f t="shared" si="4"/>
        <v>0</v>
      </c>
      <c r="AN49" s="103">
        <f t="shared" si="4"/>
        <v>0</v>
      </c>
      <c r="AO49" s="103">
        <f t="shared" si="4"/>
        <v>0</v>
      </c>
      <c r="AP49" s="103">
        <f t="shared" si="4"/>
        <v>0</v>
      </c>
      <c r="AQ49" s="103">
        <f t="shared" si="4"/>
        <v>0</v>
      </c>
      <c r="AR49" s="103">
        <f t="shared" si="4"/>
        <v>0</v>
      </c>
      <c r="AS49" s="103">
        <f t="shared" si="4"/>
        <v>0</v>
      </c>
      <c r="AT49" s="103">
        <f t="shared" si="4"/>
        <v>0</v>
      </c>
      <c r="AU49" s="103">
        <f t="shared" si="4"/>
        <v>0</v>
      </c>
      <c r="AV49" s="103">
        <f t="shared" si="4"/>
        <v>0</v>
      </c>
      <c r="AW49" s="103">
        <f t="shared" si="4"/>
        <v>0</v>
      </c>
      <c r="AX49" s="103">
        <f t="shared" si="4"/>
        <v>0</v>
      </c>
      <c r="AY49" s="103">
        <f t="shared" si="4"/>
        <v>0</v>
      </c>
      <c r="AZ49" s="103">
        <f t="shared" si="4"/>
        <v>0</v>
      </c>
      <c r="BA49" s="103">
        <f t="shared" si="4"/>
        <v>0</v>
      </c>
      <c r="BB49" s="103">
        <f t="shared" si="4"/>
        <v>0</v>
      </c>
      <c r="BC49" s="103">
        <f t="shared" si="4"/>
        <v>0</v>
      </c>
      <c r="BD49" s="103">
        <f t="shared" si="4"/>
        <v>0</v>
      </c>
      <c r="BE49" s="103">
        <f t="shared" si="4"/>
        <v>0</v>
      </c>
      <c r="BF49" s="103">
        <f t="shared" si="4"/>
        <v>0</v>
      </c>
      <c r="BG49" s="103">
        <f t="shared" si="4"/>
        <v>0</v>
      </c>
      <c r="BH49" s="103">
        <f t="shared" si="4"/>
        <v>0</v>
      </c>
      <c r="BI49" s="103">
        <f t="shared" si="4"/>
        <v>0</v>
      </c>
      <c r="BJ49" s="103">
        <f t="shared" si="4"/>
        <v>0</v>
      </c>
      <c r="BK49" s="103">
        <f t="shared" si="4"/>
        <v>0</v>
      </c>
      <c r="BL49" s="103">
        <f t="shared" si="4"/>
        <v>0</v>
      </c>
      <c r="BM49" s="103">
        <f t="shared" si="4"/>
        <v>0</v>
      </c>
      <c r="BN49" s="103">
        <f t="shared" si="4"/>
        <v>0</v>
      </c>
      <c r="BO49" s="103">
        <f t="shared" si="4"/>
        <v>0</v>
      </c>
      <c r="BP49" s="103">
        <f t="shared" si="4"/>
        <v>0</v>
      </c>
      <c r="BQ49" s="264">
        <f t="shared" ref="BQ49:BY49" si="5">BQ50+BQ65+BQ88</f>
        <v>0</v>
      </c>
      <c r="BR49" s="264">
        <f t="shared" si="5"/>
        <v>0</v>
      </c>
      <c r="BS49" s="103">
        <f t="shared" si="5"/>
        <v>0</v>
      </c>
      <c r="BT49" s="103">
        <f t="shared" si="5"/>
        <v>0</v>
      </c>
      <c r="BU49" s="103">
        <f t="shared" si="5"/>
        <v>0</v>
      </c>
      <c r="BV49" s="103">
        <f t="shared" si="5"/>
        <v>0</v>
      </c>
      <c r="BW49" s="103">
        <f t="shared" si="5"/>
        <v>0</v>
      </c>
      <c r="BX49" s="103">
        <f t="shared" si="5"/>
        <v>0</v>
      </c>
      <c r="BY49" s="103">
        <f t="shared" si="5"/>
        <v>-9.1820000000000004</v>
      </c>
      <c r="BZ49" s="105">
        <f t="shared" ref="BZ49:BZ56" si="6">IF(T49&lt;&gt;0,BY49/T49,0)</f>
        <v>-1</v>
      </c>
      <c r="CA49" s="102"/>
    </row>
    <row r="50" spans="1:79" s="28" customFormat="1" ht="42" x14ac:dyDescent="0.2">
      <c r="A50" s="75" t="s">
        <v>442</v>
      </c>
      <c r="B50" s="262" t="s">
        <v>860</v>
      </c>
      <c r="C50" s="77"/>
      <c r="D50" s="103">
        <f>D51</f>
        <v>1.002</v>
      </c>
      <c r="E50" s="103">
        <f t="shared" ref="E50:BP50" si="7">E51</f>
        <v>0</v>
      </c>
      <c r="F50" s="103">
        <f t="shared" si="7"/>
        <v>1.002</v>
      </c>
      <c r="G50" s="103">
        <f t="shared" si="7"/>
        <v>0</v>
      </c>
      <c r="H50" s="103">
        <f t="shared" si="7"/>
        <v>0</v>
      </c>
      <c r="I50" s="103">
        <f t="shared" si="7"/>
        <v>0</v>
      </c>
      <c r="J50" s="103">
        <f t="shared" si="7"/>
        <v>0</v>
      </c>
      <c r="K50" s="103">
        <f t="shared" si="7"/>
        <v>0</v>
      </c>
      <c r="L50" s="103">
        <f t="shared" si="7"/>
        <v>0</v>
      </c>
      <c r="M50" s="103">
        <f t="shared" si="7"/>
        <v>0.40100000000000002</v>
      </c>
      <c r="N50" s="103">
        <f t="shared" si="7"/>
        <v>0</v>
      </c>
      <c r="O50" s="103">
        <f t="shared" si="7"/>
        <v>0</v>
      </c>
      <c r="P50" s="103">
        <f t="shared" si="7"/>
        <v>0</v>
      </c>
      <c r="Q50" s="103">
        <f t="shared" si="7"/>
        <v>0</v>
      </c>
      <c r="R50" s="103">
        <f t="shared" si="7"/>
        <v>0</v>
      </c>
      <c r="S50" s="103">
        <f t="shared" si="7"/>
        <v>0</v>
      </c>
      <c r="T50" s="103">
        <f t="shared" si="7"/>
        <v>0</v>
      </c>
      <c r="U50" s="103">
        <f t="shared" si="7"/>
        <v>0</v>
      </c>
      <c r="V50" s="103">
        <f t="shared" si="7"/>
        <v>0</v>
      </c>
      <c r="W50" s="103">
        <f t="shared" si="7"/>
        <v>0</v>
      </c>
      <c r="X50" s="103">
        <f t="shared" si="7"/>
        <v>0</v>
      </c>
      <c r="Y50" s="103">
        <f t="shared" si="7"/>
        <v>0</v>
      </c>
      <c r="Z50" s="103">
        <f t="shared" si="7"/>
        <v>0</v>
      </c>
      <c r="AA50" s="103">
        <f t="shared" si="7"/>
        <v>0</v>
      </c>
      <c r="AB50" s="103">
        <f t="shared" si="7"/>
        <v>0</v>
      </c>
      <c r="AC50" s="103">
        <f t="shared" si="7"/>
        <v>0</v>
      </c>
      <c r="AD50" s="103">
        <f t="shared" si="7"/>
        <v>0</v>
      </c>
      <c r="AE50" s="103">
        <f t="shared" si="7"/>
        <v>0</v>
      </c>
      <c r="AF50" s="103">
        <f t="shared" si="7"/>
        <v>0</v>
      </c>
      <c r="AG50" s="103">
        <f t="shared" si="7"/>
        <v>0</v>
      </c>
      <c r="AH50" s="103">
        <f t="shared" si="7"/>
        <v>0.60099999999999998</v>
      </c>
      <c r="AI50" s="103">
        <f t="shared" si="7"/>
        <v>0</v>
      </c>
      <c r="AJ50" s="103">
        <f t="shared" si="7"/>
        <v>0</v>
      </c>
      <c r="AK50" s="103">
        <f t="shared" si="7"/>
        <v>0</v>
      </c>
      <c r="AL50" s="103">
        <f t="shared" si="7"/>
        <v>0</v>
      </c>
      <c r="AM50" s="103">
        <f t="shared" si="7"/>
        <v>0</v>
      </c>
      <c r="AN50" s="103">
        <f t="shared" si="7"/>
        <v>0</v>
      </c>
      <c r="AO50" s="103">
        <f t="shared" si="7"/>
        <v>0</v>
      </c>
      <c r="AP50" s="103">
        <f t="shared" si="7"/>
        <v>0</v>
      </c>
      <c r="AQ50" s="103">
        <f t="shared" si="7"/>
        <v>0</v>
      </c>
      <c r="AR50" s="103">
        <f t="shared" si="7"/>
        <v>0</v>
      </c>
      <c r="AS50" s="103">
        <f t="shared" si="7"/>
        <v>0</v>
      </c>
      <c r="AT50" s="103">
        <f t="shared" si="7"/>
        <v>0</v>
      </c>
      <c r="AU50" s="103">
        <f t="shared" si="7"/>
        <v>0</v>
      </c>
      <c r="AV50" s="103">
        <f t="shared" si="7"/>
        <v>0</v>
      </c>
      <c r="AW50" s="103">
        <f t="shared" si="7"/>
        <v>0</v>
      </c>
      <c r="AX50" s="103">
        <f t="shared" si="7"/>
        <v>0</v>
      </c>
      <c r="AY50" s="103">
        <f t="shared" si="7"/>
        <v>0</v>
      </c>
      <c r="AZ50" s="103">
        <f t="shared" si="7"/>
        <v>0</v>
      </c>
      <c r="BA50" s="103">
        <f t="shared" si="7"/>
        <v>0</v>
      </c>
      <c r="BB50" s="103">
        <f t="shared" si="7"/>
        <v>0</v>
      </c>
      <c r="BC50" s="103">
        <f t="shared" si="7"/>
        <v>0</v>
      </c>
      <c r="BD50" s="103">
        <f t="shared" si="7"/>
        <v>0</v>
      </c>
      <c r="BE50" s="103">
        <f t="shared" si="7"/>
        <v>0</v>
      </c>
      <c r="BF50" s="103">
        <f t="shared" si="7"/>
        <v>0</v>
      </c>
      <c r="BG50" s="103">
        <f t="shared" si="7"/>
        <v>0</v>
      </c>
      <c r="BH50" s="103">
        <f t="shared" si="7"/>
        <v>0</v>
      </c>
      <c r="BI50" s="103">
        <f t="shared" si="7"/>
        <v>0</v>
      </c>
      <c r="BJ50" s="103">
        <f t="shared" si="7"/>
        <v>0</v>
      </c>
      <c r="BK50" s="103">
        <f t="shared" si="7"/>
        <v>0</v>
      </c>
      <c r="BL50" s="103">
        <f t="shared" si="7"/>
        <v>0</v>
      </c>
      <c r="BM50" s="103">
        <f t="shared" si="7"/>
        <v>0</v>
      </c>
      <c r="BN50" s="103">
        <f t="shared" si="7"/>
        <v>0</v>
      </c>
      <c r="BO50" s="103">
        <f t="shared" si="7"/>
        <v>0</v>
      </c>
      <c r="BP50" s="103">
        <f t="shared" si="7"/>
        <v>0</v>
      </c>
      <c r="BQ50" s="264">
        <f t="shared" ref="BQ50:BY50" si="8">BQ51</f>
        <v>0</v>
      </c>
      <c r="BR50" s="264">
        <f t="shared" si="8"/>
        <v>0</v>
      </c>
      <c r="BS50" s="103">
        <f t="shared" si="8"/>
        <v>0</v>
      </c>
      <c r="BT50" s="103">
        <f t="shared" si="8"/>
        <v>0</v>
      </c>
      <c r="BU50" s="103">
        <f t="shared" si="8"/>
        <v>0</v>
      </c>
      <c r="BV50" s="103">
        <f t="shared" si="8"/>
        <v>0</v>
      </c>
      <c r="BW50" s="103">
        <f t="shared" si="8"/>
        <v>0</v>
      </c>
      <c r="BX50" s="103">
        <f t="shared" si="8"/>
        <v>0</v>
      </c>
      <c r="BY50" s="103">
        <f t="shared" si="8"/>
        <v>0</v>
      </c>
      <c r="BZ50" s="105">
        <f t="shared" si="6"/>
        <v>0</v>
      </c>
      <c r="CA50" s="102"/>
    </row>
    <row r="51" spans="1:79" s="28" customFormat="1" ht="21" x14ac:dyDescent="0.2">
      <c r="A51" s="75" t="s">
        <v>440</v>
      </c>
      <c r="B51" s="262" t="s">
        <v>861</v>
      </c>
      <c r="C51" s="77"/>
      <c r="D51" s="103">
        <f>SUM(D52:D63)</f>
        <v>1.002</v>
      </c>
      <c r="E51" s="103">
        <f t="shared" ref="E51:BP51" si="9">SUM(E52:E63)</f>
        <v>0</v>
      </c>
      <c r="F51" s="103">
        <f t="shared" si="9"/>
        <v>1.002</v>
      </c>
      <c r="G51" s="103">
        <f t="shared" si="9"/>
        <v>0</v>
      </c>
      <c r="H51" s="103">
        <f t="shared" si="9"/>
        <v>0</v>
      </c>
      <c r="I51" s="103">
        <f t="shared" si="9"/>
        <v>0</v>
      </c>
      <c r="J51" s="103">
        <f t="shared" si="9"/>
        <v>0</v>
      </c>
      <c r="K51" s="103">
        <f t="shared" si="9"/>
        <v>0</v>
      </c>
      <c r="L51" s="103">
        <f t="shared" si="9"/>
        <v>0</v>
      </c>
      <c r="M51" s="103">
        <f t="shared" si="9"/>
        <v>0.40100000000000002</v>
      </c>
      <c r="N51" s="103">
        <f t="shared" si="9"/>
        <v>0</v>
      </c>
      <c r="O51" s="103">
        <f t="shared" si="9"/>
        <v>0</v>
      </c>
      <c r="P51" s="103">
        <f t="shared" si="9"/>
        <v>0</v>
      </c>
      <c r="Q51" s="103">
        <f t="shared" si="9"/>
        <v>0</v>
      </c>
      <c r="R51" s="103">
        <f t="shared" si="9"/>
        <v>0</v>
      </c>
      <c r="S51" s="103">
        <f t="shared" si="9"/>
        <v>0</v>
      </c>
      <c r="T51" s="103">
        <f t="shared" si="9"/>
        <v>0</v>
      </c>
      <c r="U51" s="103">
        <f t="shared" si="9"/>
        <v>0</v>
      </c>
      <c r="V51" s="103">
        <f t="shared" si="9"/>
        <v>0</v>
      </c>
      <c r="W51" s="103">
        <f t="shared" si="9"/>
        <v>0</v>
      </c>
      <c r="X51" s="103">
        <f t="shared" si="9"/>
        <v>0</v>
      </c>
      <c r="Y51" s="103">
        <f t="shared" si="9"/>
        <v>0</v>
      </c>
      <c r="Z51" s="103">
        <f t="shared" si="9"/>
        <v>0</v>
      </c>
      <c r="AA51" s="103">
        <f t="shared" si="9"/>
        <v>0</v>
      </c>
      <c r="AB51" s="103">
        <f t="shared" si="9"/>
        <v>0</v>
      </c>
      <c r="AC51" s="103">
        <f t="shared" si="9"/>
        <v>0</v>
      </c>
      <c r="AD51" s="103">
        <f t="shared" si="9"/>
        <v>0</v>
      </c>
      <c r="AE51" s="103">
        <f t="shared" si="9"/>
        <v>0</v>
      </c>
      <c r="AF51" s="103">
        <f t="shared" si="9"/>
        <v>0</v>
      </c>
      <c r="AG51" s="103">
        <f t="shared" si="9"/>
        <v>0</v>
      </c>
      <c r="AH51" s="103">
        <f t="shared" si="9"/>
        <v>0.60099999999999998</v>
      </c>
      <c r="AI51" s="103">
        <f t="shared" si="9"/>
        <v>0</v>
      </c>
      <c r="AJ51" s="103">
        <f t="shared" si="9"/>
        <v>0</v>
      </c>
      <c r="AK51" s="103">
        <f t="shared" si="9"/>
        <v>0</v>
      </c>
      <c r="AL51" s="103">
        <f t="shared" si="9"/>
        <v>0</v>
      </c>
      <c r="AM51" s="103">
        <f t="shared" si="9"/>
        <v>0</v>
      </c>
      <c r="AN51" s="103">
        <f t="shared" si="9"/>
        <v>0</v>
      </c>
      <c r="AO51" s="103">
        <f t="shared" si="9"/>
        <v>0</v>
      </c>
      <c r="AP51" s="103">
        <f t="shared" si="9"/>
        <v>0</v>
      </c>
      <c r="AQ51" s="103">
        <f t="shared" si="9"/>
        <v>0</v>
      </c>
      <c r="AR51" s="103">
        <f t="shared" si="9"/>
        <v>0</v>
      </c>
      <c r="AS51" s="103">
        <f t="shared" si="9"/>
        <v>0</v>
      </c>
      <c r="AT51" s="103">
        <f t="shared" si="9"/>
        <v>0</v>
      </c>
      <c r="AU51" s="103">
        <f t="shared" si="9"/>
        <v>0</v>
      </c>
      <c r="AV51" s="103">
        <f t="shared" si="9"/>
        <v>0</v>
      </c>
      <c r="AW51" s="103">
        <f t="shared" si="9"/>
        <v>0</v>
      </c>
      <c r="AX51" s="103">
        <f t="shared" si="9"/>
        <v>0</v>
      </c>
      <c r="AY51" s="103">
        <f t="shared" si="9"/>
        <v>0</v>
      </c>
      <c r="AZ51" s="103">
        <f t="shared" si="9"/>
        <v>0</v>
      </c>
      <c r="BA51" s="103">
        <f t="shared" si="9"/>
        <v>0</v>
      </c>
      <c r="BB51" s="103">
        <f t="shared" si="9"/>
        <v>0</v>
      </c>
      <c r="BC51" s="103">
        <f t="shared" si="9"/>
        <v>0</v>
      </c>
      <c r="BD51" s="103">
        <f t="shared" si="9"/>
        <v>0</v>
      </c>
      <c r="BE51" s="103">
        <f t="shared" si="9"/>
        <v>0</v>
      </c>
      <c r="BF51" s="103">
        <f t="shared" si="9"/>
        <v>0</v>
      </c>
      <c r="BG51" s="103">
        <f t="shared" si="9"/>
        <v>0</v>
      </c>
      <c r="BH51" s="103">
        <f t="shared" si="9"/>
        <v>0</v>
      </c>
      <c r="BI51" s="103">
        <f t="shared" si="9"/>
        <v>0</v>
      </c>
      <c r="BJ51" s="103">
        <f t="shared" si="9"/>
        <v>0</v>
      </c>
      <c r="BK51" s="103">
        <f t="shared" si="9"/>
        <v>0</v>
      </c>
      <c r="BL51" s="103">
        <f t="shared" si="9"/>
        <v>0</v>
      </c>
      <c r="BM51" s="103">
        <f t="shared" si="9"/>
        <v>0</v>
      </c>
      <c r="BN51" s="103">
        <f t="shared" si="9"/>
        <v>0</v>
      </c>
      <c r="BO51" s="103">
        <f t="shared" si="9"/>
        <v>0</v>
      </c>
      <c r="BP51" s="103">
        <f t="shared" si="9"/>
        <v>0</v>
      </c>
      <c r="BQ51" s="264">
        <f t="shared" ref="BQ51:BY51" si="10">SUM(BQ52:BQ63)</f>
        <v>0</v>
      </c>
      <c r="BR51" s="264">
        <f t="shared" si="10"/>
        <v>0</v>
      </c>
      <c r="BS51" s="103">
        <f t="shared" si="10"/>
        <v>0</v>
      </c>
      <c r="BT51" s="103">
        <f t="shared" si="10"/>
        <v>0</v>
      </c>
      <c r="BU51" s="103">
        <f t="shared" si="10"/>
        <v>0</v>
      </c>
      <c r="BV51" s="103">
        <f t="shared" si="10"/>
        <v>0</v>
      </c>
      <c r="BW51" s="103">
        <f t="shared" si="10"/>
        <v>0</v>
      </c>
      <c r="BX51" s="103">
        <f t="shared" si="10"/>
        <v>0</v>
      </c>
      <c r="BY51" s="103">
        <f t="shared" si="10"/>
        <v>0</v>
      </c>
      <c r="BZ51" s="105">
        <f t="shared" si="6"/>
        <v>0</v>
      </c>
      <c r="CA51" s="102"/>
    </row>
    <row r="52" spans="1:79" s="28" customFormat="1" ht="31.5" x14ac:dyDescent="0.2">
      <c r="A52" s="75" t="s">
        <v>440</v>
      </c>
      <c r="B52" s="263" t="str">
        <f>'10'!B50</f>
        <v>Замена КТП - 1 (без трансформатора) по адресу:  ул. Свободы</v>
      </c>
      <c r="C52" s="326" t="str">
        <f>'10'!C50</f>
        <v>O_GES_01</v>
      </c>
      <c r="D52" s="112">
        <v>0.2</v>
      </c>
      <c r="E52" s="77">
        <f t="shared" ref="E52:E63" si="11">L52+S52+Z52+AG52</f>
        <v>0</v>
      </c>
      <c r="F52" s="288">
        <f t="shared" ref="F52:F63" si="12">M52+T52+AA52+AH52</f>
        <v>0.2</v>
      </c>
      <c r="G52" s="77">
        <f t="shared" ref="G52:G63" si="13">N52+U52+AB52+AI52</f>
        <v>0</v>
      </c>
      <c r="H52" s="77">
        <f t="shared" ref="H52:H53" si="14">O52+V52+AC52+AJ52</f>
        <v>0</v>
      </c>
      <c r="I52" s="77">
        <f t="shared" ref="I52:I53" si="15">P52+W52+AD52+AK52</f>
        <v>0</v>
      </c>
      <c r="J52" s="77">
        <f t="shared" ref="J52:J53" si="16">Q52+X52+AE52+AL52</f>
        <v>0</v>
      </c>
      <c r="K52" s="77">
        <f t="shared" ref="K52:K53" si="17">R52+Y52+AF52+AM52</f>
        <v>0</v>
      </c>
      <c r="L52" s="77"/>
      <c r="M52" s="112">
        <v>0.2</v>
      </c>
      <c r="N52" s="77"/>
      <c r="O52" s="77"/>
      <c r="P52" s="77"/>
      <c r="Q52" s="77"/>
      <c r="R52" s="77"/>
      <c r="S52" s="77"/>
      <c r="T52" s="77"/>
      <c r="U52" s="77"/>
      <c r="V52" s="77"/>
      <c r="W52" s="77"/>
      <c r="X52" s="77"/>
      <c r="Y52" s="77"/>
      <c r="Z52" s="77"/>
      <c r="AA52" s="77"/>
      <c r="AB52" s="77"/>
      <c r="AC52" s="77"/>
      <c r="AD52" s="77"/>
      <c r="AE52" s="77"/>
      <c r="AF52" s="77"/>
      <c r="AG52" s="77"/>
      <c r="AH52" s="77"/>
      <c r="AI52" s="77"/>
      <c r="AJ52" s="77"/>
      <c r="AK52" s="77"/>
      <c r="AL52" s="77"/>
      <c r="AM52" s="77"/>
      <c r="AN52" s="77">
        <f t="shared" ref="AN52" si="18">AU52+BB52+BI52+BP52</f>
        <v>0</v>
      </c>
      <c r="AO52" s="77">
        <f t="shared" ref="AO52" si="19">AV52+BC52+BJ52+BQ52</f>
        <v>0</v>
      </c>
      <c r="AP52" s="77">
        <f t="shared" ref="AP52" si="20">AW52+BD52+BK52+BR52</f>
        <v>0</v>
      </c>
      <c r="AQ52" s="77">
        <f t="shared" ref="AQ52" si="21">AX52+BE52+BL52+BS52</f>
        <v>0</v>
      </c>
      <c r="AR52" s="77">
        <f t="shared" ref="AR52" si="22">AY52+BF52+BM52+BT52</f>
        <v>0</v>
      </c>
      <c r="AS52" s="77">
        <f t="shared" ref="AS52" si="23">AZ52+BG52+BN52+BU52</f>
        <v>0</v>
      </c>
      <c r="AT52" s="77">
        <f t="shared" ref="AT52" si="24">BA52+BH52+BO52+BV52</f>
        <v>0</v>
      </c>
      <c r="AU52" s="77"/>
      <c r="AV52" s="77"/>
      <c r="AW52" s="77"/>
      <c r="AX52" s="77"/>
      <c r="AY52" s="77"/>
      <c r="AZ52" s="77"/>
      <c r="BA52" s="77"/>
      <c r="BB52" s="77"/>
      <c r="BC52" s="77"/>
      <c r="BD52" s="77"/>
      <c r="BE52" s="77"/>
      <c r="BF52" s="77"/>
      <c r="BG52" s="77"/>
      <c r="BH52" s="77"/>
      <c r="BI52" s="77"/>
      <c r="BJ52" s="77"/>
      <c r="BK52" s="77"/>
      <c r="BL52" s="77"/>
      <c r="BM52" s="77"/>
      <c r="BN52" s="77"/>
      <c r="BO52" s="77"/>
      <c r="BP52" s="77"/>
      <c r="BQ52" s="288"/>
      <c r="BR52" s="288"/>
      <c r="BS52" s="77"/>
      <c r="BT52" s="77"/>
      <c r="BU52" s="77"/>
      <c r="BV52" s="77"/>
      <c r="BW52" s="77"/>
      <c r="BX52" s="77"/>
      <c r="BY52" s="112">
        <f t="shared" ref="BY52:BY56" si="25">BC52-T52</f>
        <v>0</v>
      </c>
      <c r="BZ52" s="106">
        <f t="shared" si="6"/>
        <v>0</v>
      </c>
      <c r="CA52" s="102" t="str">
        <f>'10'!T50</f>
        <v>Из-за несвоевременного финансирования</v>
      </c>
    </row>
    <row r="53" spans="1:79" s="28" customFormat="1" ht="31.5" x14ac:dyDescent="0.2">
      <c r="A53" s="75" t="s">
        <v>440</v>
      </c>
      <c r="B53" s="263" t="str">
        <f>'10'!B51</f>
        <v>Замена КТП - 2 (без трансформатора) по адресу:  ул. Свободы</v>
      </c>
      <c r="C53" s="326" t="str">
        <f>'10'!C51</f>
        <v>O_GES_02</v>
      </c>
      <c r="D53" s="112">
        <v>0.20100000000000001</v>
      </c>
      <c r="E53" s="77">
        <f t="shared" si="11"/>
        <v>0</v>
      </c>
      <c r="F53" s="288">
        <f t="shared" si="12"/>
        <v>0.20100000000000001</v>
      </c>
      <c r="G53" s="77">
        <f t="shared" si="13"/>
        <v>0</v>
      </c>
      <c r="H53" s="77">
        <f t="shared" si="14"/>
        <v>0</v>
      </c>
      <c r="I53" s="77">
        <f t="shared" si="15"/>
        <v>0</v>
      </c>
      <c r="J53" s="77">
        <f t="shared" si="16"/>
        <v>0</v>
      </c>
      <c r="K53" s="77">
        <f t="shared" si="17"/>
        <v>0</v>
      </c>
      <c r="L53" s="77"/>
      <c r="M53" s="112">
        <v>0.20100000000000001</v>
      </c>
      <c r="N53" s="77"/>
      <c r="O53" s="77"/>
      <c r="P53" s="77"/>
      <c r="Q53" s="77"/>
      <c r="R53" s="77"/>
      <c r="S53" s="77"/>
      <c r="T53" s="77"/>
      <c r="U53" s="77"/>
      <c r="V53" s="77"/>
      <c r="W53" s="77"/>
      <c r="X53" s="77"/>
      <c r="Y53" s="77"/>
      <c r="Z53" s="77"/>
      <c r="AA53" s="77"/>
      <c r="AB53" s="77"/>
      <c r="AC53" s="77"/>
      <c r="AD53" s="77"/>
      <c r="AE53" s="77"/>
      <c r="AF53" s="77"/>
      <c r="AG53" s="77"/>
      <c r="AH53" s="77"/>
      <c r="AI53" s="77"/>
      <c r="AJ53" s="77"/>
      <c r="AK53" s="77"/>
      <c r="AL53" s="77"/>
      <c r="AM53" s="77"/>
      <c r="AN53" s="77">
        <f t="shared" ref="AN53:AN63" si="26">AU53+BB53+BI53+BP53</f>
        <v>0</v>
      </c>
      <c r="AO53" s="77">
        <f t="shared" ref="AO53:AO63" si="27">AV53+BC53+BJ53+BQ53</f>
        <v>0</v>
      </c>
      <c r="AP53" s="77">
        <f t="shared" ref="AP53:AP63" si="28">AW53+BD53+BK53+BR53</f>
        <v>0</v>
      </c>
      <c r="AQ53" s="77">
        <f t="shared" ref="AQ53:AQ63" si="29">AX53+BE53+BL53+BS53</f>
        <v>0</v>
      </c>
      <c r="AR53" s="77">
        <f t="shared" ref="AR53:AR63" si="30">AY53+BF53+BM53+BT53</f>
        <v>0</v>
      </c>
      <c r="AS53" s="77">
        <f t="shared" ref="AS53:AS63" si="31">AZ53+BG53+BN53+BU53</f>
        <v>0</v>
      </c>
      <c r="AT53" s="77">
        <f t="shared" ref="AT53:AT63" si="32">BA53+BH53+BO53+BV53</f>
        <v>0</v>
      </c>
      <c r="AU53" s="77"/>
      <c r="AV53" s="77"/>
      <c r="AW53" s="77"/>
      <c r="AX53" s="77"/>
      <c r="AY53" s="77"/>
      <c r="AZ53" s="77"/>
      <c r="BA53" s="77"/>
      <c r="BB53" s="77"/>
      <c r="BC53" s="77"/>
      <c r="BD53" s="77"/>
      <c r="BE53" s="77"/>
      <c r="BF53" s="77"/>
      <c r="BG53" s="77"/>
      <c r="BH53" s="77"/>
      <c r="BI53" s="77"/>
      <c r="BJ53" s="77"/>
      <c r="BK53" s="77"/>
      <c r="BL53" s="77"/>
      <c r="BM53" s="77"/>
      <c r="BN53" s="77"/>
      <c r="BO53" s="77"/>
      <c r="BP53" s="77"/>
      <c r="BQ53" s="288"/>
      <c r="BR53" s="288"/>
      <c r="BS53" s="77"/>
      <c r="BT53" s="77"/>
      <c r="BU53" s="77"/>
      <c r="BV53" s="77"/>
      <c r="BW53" s="77"/>
      <c r="BX53" s="77"/>
      <c r="BY53" s="112">
        <f t="shared" si="25"/>
        <v>0</v>
      </c>
      <c r="BZ53" s="106">
        <f t="shared" si="6"/>
        <v>0</v>
      </c>
      <c r="CA53" s="102" t="str">
        <f>'10'!T51</f>
        <v>Из-за несвоевременного финансирования</v>
      </c>
    </row>
    <row r="54" spans="1:79" s="28" customFormat="1" ht="21" x14ac:dyDescent="0.2">
      <c r="A54" s="75" t="s">
        <v>440</v>
      </c>
      <c r="B54" s="263" t="str">
        <f>'10'!B52</f>
        <v>Замена КТП - 3 (без трансформатора) по адресу:  ул. Свободы</v>
      </c>
      <c r="C54" s="326" t="str">
        <f>'10'!C52</f>
        <v>O_GES_03</v>
      </c>
      <c r="D54" s="112">
        <v>0.2</v>
      </c>
      <c r="E54" s="77">
        <f t="shared" si="11"/>
        <v>0</v>
      </c>
      <c r="F54" s="77">
        <f t="shared" si="12"/>
        <v>0.2</v>
      </c>
      <c r="G54" s="77">
        <f t="shared" si="13"/>
        <v>0</v>
      </c>
      <c r="H54" s="77">
        <f t="shared" ref="H54:H63" si="33">O54+V54+AC54+AJ54</f>
        <v>0</v>
      </c>
      <c r="I54" s="77">
        <f t="shared" ref="I54:I63" si="34">P54+W54+AD54+AK54</f>
        <v>0</v>
      </c>
      <c r="J54" s="77">
        <f t="shared" ref="J54:J63" si="35">Q54+X54+AE54+AL54</f>
        <v>0</v>
      </c>
      <c r="K54" s="77">
        <f t="shared" ref="K54:K63" si="36">R54+Y54+AF54+AM54</f>
        <v>0</v>
      </c>
      <c r="L54" s="77"/>
      <c r="M54" s="77"/>
      <c r="N54" s="77"/>
      <c r="O54" s="77"/>
      <c r="P54" s="77"/>
      <c r="Q54" s="77"/>
      <c r="R54" s="77"/>
      <c r="S54" s="77"/>
      <c r="T54" s="77"/>
      <c r="U54" s="77"/>
      <c r="V54" s="77"/>
      <c r="W54" s="77"/>
      <c r="X54" s="77"/>
      <c r="Y54" s="77"/>
      <c r="Z54" s="77"/>
      <c r="AA54" s="77"/>
      <c r="AB54" s="77"/>
      <c r="AC54" s="77"/>
      <c r="AD54" s="77"/>
      <c r="AE54" s="77"/>
      <c r="AF54" s="77"/>
      <c r="AG54" s="77"/>
      <c r="AH54" s="112">
        <v>0.2</v>
      </c>
      <c r="AI54" s="77"/>
      <c r="AJ54" s="77"/>
      <c r="AK54" s="77"/>
      <c r="AL54" s="77"/>
      <c r="AM54" s="77"/>
      <c r="AN54" s="77">
        <f t="shared" si="26"/>
        <v>0</v>
      </c>
      <c r="AO54" s="77">
        <f t="shared" si="27"/>
        <v>0</v>
      </c>
      <c r="AP54" s="77">
        <f t="shared" si="28"/>
        <v>0</v>
      </c>
      <c r="AQ54" s="77">
        <f t="shared" si="29"/>
        <v>0</v>
      </c>
      <c r="AR54" s="77">
        <f t="shared" si="30"/>
        <v>0</v>
      </c>
      <c r="AS54" s="77">
        <f t="shared" si="31"/>
        <v>0</v>
      </c>
      <c r="AT54" s="77">
        <f t="shared" si="32"/>
        <v>0</v>
      </c>
      <c r="AU54" s="77"/>
      <c r="AV54" s="77"/>
      <c r="AW54" s="77"/>
      <c r="AX54" s="77"/>
      <c r="AY54" s="77"/>
      <c r="AZ54" s="77"/>
      <c r="BA54" s="77"/>
      <c r="BB54" s="77"/>
      <c r="BC54" s="77"/>
      <c r="BD54" s="77"/>
      <c r="BE54" s="77"/>
      <c r="BF54" s="77"/>
      <c r="BG54" s="77"/>
      <c r="BH54" s="77"/>
      <c r="BI54" s="77"/>
      <c r="BJ54" s="77"/>
      <c r="BK54" s="77"/>
      <c r="BL54" s="77"/>
      <c r="BM54" s="77"/>
      <c r="BN54" s="77"/>
      <c r="BO54" s="77"/>
      <c r="BP54" s="77"/>
      <c r="BQ54" s="288"/>
      <c r="BR54" s="288"/>
      <c r="BS54" s="77"/>
      <c r="BT54" s="77"/>
      <c r="BU54" s="77"/>
      <c r="BV54" s="77"/>
      <c r="BW54" s="77"/>
      <c r="BX54" s="77"/>
      <c r="BY54" s="112">
        <f t="shared" si="25"/>
        <v>0</v>
      </c>
      <c r="BZ54" s="106">
        <f t="shared" si="6"/>
        <v>0</v>
      </c>
      <c r="CA54" s="102" t="str">
        <f>'10'!T52</f>
        <v xml:space="preserve"> </v>
      </c>
    </row>
    <row r="55" spans="1:79" s="28" customFormat="1" ht="21" x14ac:dyDescent="0.2">
      <c r="A55" s="75" t="s">
        <v>440</v>
      </c>
      <c r="B55" s="263" t="str">
        <f>'10'!B53</f>
        <v>Замена КТП - 5 (без трансформатора) по адресу:  ул. Свободы</v>
      </c>
      <c r="C55" s="326" t="str">
        <f>'10'!C53</f>
        <v>O_GES_04</v>
      </c>
      <c r="D55" s="112">
        <v>0.20100000000000001</v>
      </c>
      <c r="E55" s="77">
        <f t="shared" si="11"/>
        <v>0</v>
      </c>
      <c r="F55" s="77">
        <f t="shared" si="12"/>
        <v>0.20100000000000001</v>
      </c>
      <c r="G55" s="77">
        <f t="shared" si="13"/>
        <v>0</v>
      </c>
      <c r="H55" s="77">
        <f t="shared" si="33"/>
        <v>0</v>
      </c>
      <c r="I55" s="77">
        <f t="shared" si="34"/>
        <v>0</v>
      </c>
      <c r="J55" s="77">
        <f t="shared" si="35"/>
        <v>0</v>
      </c>
      <c r="K55" s="77">
        <f t="shared" si="36"/>
        <v>0</v>
      </c>
      <c r="L55" s="77"/>
      <c r="M55" s="77"/>
      <c r="N55" s="77"/>
      <c r="O55" s="77"/>
      <c r="P55" s="77"/>
      <c r="Q55" s="77"/>
      <c r="R55" s="77"/>
      <c r="S55" s="77"/>
      <c r="T55" s="77"/>
      <c r="U55" s="77"/>
      <c r="V55" s="77"/>
      <c r="W55" s="77"/>
      <c r="X55" s="77"/>
      <c r="Y55" s="77"/>
      <c r="Z55" s="77"/>
      <c r="AA55" s="77"/>
      <c r="AB55" s="77"/>
      <c r="AC55" s="77"/>
      <c r="AD55" s="77"/>
      <c r="AE55" s="77"/>
      <c r="AF55" s="77"/>
      <c r="AG55" s="77"/>
      <c r="AH55" s="112">
        <v>0.20100000000000001</v>
      </c>
      <c r="AI55" s="77"/>
      <c r="AJ55" s="77"/>
      <c r="AK55" s="77"/>
      <c r="AL55" s="77"/>
      <c r="AM55" s="77"/>
      <c r="AN55" s="77">
        <f t="shared" si="26"/>
        <v>0</v>
      </c>
      <c r="AO55" s="77">
        <f t="shared" si="27"/>
        <v>0</v>
      </c>
      <c r="AP55" s="77">
        <f t="shared" si="28"/>
        <v>0</v>
      </c>
      <c r="AQ55" s="77">
        <f t="shared" si="29"/>
        <v>0</v>
      </c>
      <c r="AR55" s="77">
        <f t="shared" si="30"/>
        <v>0</v>
      </c>
      <c r="AS55" s="77">
        <f t="shared" si="31"/>
        <v>0</v>
      </c>
      <c r="AT55" s="77">
        <f t="shared" si="32"/>
        <v>0</v>
      </c>
      <c r="AU55" s="77"/>
      <c r="AV55" s="77"/>
      <c r="AW55" s="77"/>
      <c r="AX55" s="77"/>
      <c r="AY55" s="77"/>
      <c r="AZ55" s="77"/>
      <c r="BA55" s="77"/>
      <c r="BB55" s="77"/>
      <c r="BC55" s="77"/>
      <c r="BD55" s="77"/>
      <c r="BE55" s="77"/>
      <c r="BF55" s="77"/>
      <c r="BG55" s="77"/>
      <c r="BH55" s="77"/>
      <c r="BI55" s="77"/>
      <c r="BJ55" s="77"/>
      <c r="BK55" s="77"/>
      <c r="BL55" s="77"/>
      <c r="BM55" s="77"/>
      <c r="BN55" s="77"/>
      <c r="BO55" s="77"/>
      <c r="BP55" s="77"/>
      <c r="BQ55" s="288"/>
      <c r="BR55" s="288"/>
      <c r="BS55" s="77"/>
      <c r="BT55" s="77"/>
      <c r="BU55" s="77"/>
      <c r="BV55" s="77"/>
      <c r="BW55" s="77"/>
      <c r="BX55" s="77"/>
      <c r="BY55" s="112">
        <f t="shared" si="25"/>
        <v>0</v>
      </c>
      <c r="BZ55" s="106">
        <f t="shared" si="6"/>
        <v>0</v>
      </c>
      <c r="CA55" s="102" t="str">
        <f>'10'!T53</f>
        <v xml:space="preserve"> </v>
      </c>
    </row>
    <row r="56" spans="1:79" s="28" customFormat="1" ht="21" x14ac:dyDescent="0.2">
      <c r="A56" s="75" t="s">
        <v>440</v>
      </c>
      <c r="B56" s="263" t="str">
        <f>'10'!B54</f>
        <v>Замена КТП - 6 (без трансформатора) по адресу:  ул. Свободы</v>
      </c>
      <c r="C56" s="326" t="str">
        <f>'10'!C54</f>
        <v>O_GES_05</v>
      </c>
      <c r="D56" s="112">
        <v>0.2</v>
      </c>
      <c r="E56" s="77">
        <f t="shared" si="11"/>
        <v>0</v>
      </c>
      <c r="F56" s="77">
        <f t="shared" si="12"/>
        <v>0.2</v>
      </c>
      <c r="G56" s="77">
        <f t="shared" si="13"/>
        <v>0</v>
      </c>
      <c r="H56" s="77">
        <f t="shared" si="33"/>
        <v>0</v>
      </c>
      <c r="I56" s="77">
        <f t="shared" si="34"/>
        <v>0</v>
      </c>
      <c r="J56" s="77">
        <f t="shared" si="35"/>
        <v>0</v>
      </c>
      <c r="K56" s="77">
        <f t="shared" si="36"/>
        <v>0</v>
      </c>
      <c r="L56" s="77"/>
      <c r="M56" s="77"/>
      <c r="N56" s="77"/>
      <c r="O56" s="77"/>
      <c r="P56" s="77"/>
      <c r="Q56" s="77"/>
      <c r="R56" s="77"/>
      <c r="S56" s="77"/>
      <c r="T56" s="77"/>
      <c r="U56" s="77"/>
      <c r="V56" s="77"/>
      <c r="W56" s="77"/>
      <c r="X56" s="77"/>
      <c r="Y56" s="77"/>
      <c r="Z56" s="77"/>
      <c r="AA56" s="77"/>
      <c r="AB56" s="77"/>
      <c r="AC56" s="77"/>
      <c r="AD56" s="77"/>
      <c r="AE56" s="77"/>
      <c r="AF56" s="77"/>
      <c r="AG56" s="77"/>
      <c r="AH56" s="112">
        <v>0.2</v>
      </c>
      <c r="AI56" s="77"/>
      <c r="AJ56" s="77"/>
      <c r="AK56" s="77"/>
      <c r="AL56" s="77"/>
      <c r="AM56" s="77"/>
      <c r="AN56" s="77">
        <f t="shared" si="26"/>
        <v>0</v>
      </c>
      <c r="AO56" s="77">
        <f t="shared" si="27"/>
        <v>0</v>
      </c>
      <c r="AP56" s="77">
        <f t="shared" si="28"/>
        <v>0</v>
      </c>
      <c r="AQ56" s="77">
        <f t="shared" si="29"/>
        <v>0</v>
      </c>
      <c r="AR56" s="77">
        <f t="shared" si="30"/>
        <v>0</v>
      </c>
      <c r="AS56" s="77">
        <f t="shared" si="31"/>
        <v>0</v>
      </c>
      <c r="AT56" s="77">
        <f t="shared" si="32"/>
        <v>0</v>
      </c>
      <c r="AU56" s="77"/>
      <c r="AV56" s="77"/>
      <c r="AW56" s="77"/>
      <c r="AX56" s="77"/>
      <c r="AY56" s="77"/>
      <c r="AZ56" s="77"/>
      <c r="BA56" s="77"/>
      <c r="BB56" s="77"/>
      <c r="BC56" s="77"/>
      <c r="BD56" s="77"/>
      <c r="BE56" s="77"/>
      <c r="BF56" s="77"/>
      <c r="BG56" s="77"/>
      <c r="BH56" s="77"/>
      <c r="BI56" s="77"/>
      <c r="BJ56" s="77"/>
      <c r="BK56" s="77"/>
      <c r="BL56" s="77"/>
      <c r="BM56" s="77"/>
      <c r="BN56" s="77"/>
      <c r="BO56" s="77"/>
      <c r="BP56" s="77"/>
      <c r="BQ56" s="288"/>
      <c r="BR56" s="288"/>
      <c r="BS56" s="77"/>
      <c r="BT56" s="77"/>
      <c r="BU56" s="77"/>
      <c r="BV56" s="77"/>
      <c r="BW56" s="77"/>
      <c r="BX56" s="77"/>
      <c r="BY56" s="112">
        <f t="shared" si="25"/>
        <v>0</v>
      </c>
      <c r="BZ56" s="106">
        <f t="shared" si="6"/>
        <v>0</v>
      </c>
      <c r="CA56" s="102" t="str">
        <f>'10'!T54</f>
        <v xml:space="preserve"> </v>
      </c>
    </row>
    <row r="57" spans="1:79" s="28" customFormat="1" ht="10.5" hidden="1" x14ac:dyDescent="0.2">
      <c r="A57" s="75" t="s">
        <v>440</v>
      </c>
      <c r="B57" s="263">
        <f>'10'!B55</f>
        <v>0</v>
      </c>
      <c r="C57" s="326">
        <f>'10'!C55</f>
        <v>0</v>
      </c>
      <c r="D57" s="112"/>
      <c r="E57" s="77">
        <f t="shared" si="11"/>
        <v>0</v>
      </c>
      <c r="F57" s="77">
        <f t="shared" si="12"/>
        <v>0</v>
      </c>
      <c r="G57" s="77">
        <f t="shared" si="13"/>
        <v>0</v>
      </c>
      <c r="H57" s="77">
        <f t="shared" si="33"/>
        <v>0</v>
      </c>
      <c r="I57" s="77">
        <f t="shared" si="34"/>
        <v>0</v>
      </c>
      <c r="J57" s="77">
        <f t="shared" si="35"/>
        <v>0</v>
      </c>
      <c r="K57" s="77">
        <f t="shared" si="36"/>
        <v>0</v>
      </c>
      <c r="L57" s="77"/>
      <c r="M57" s="77"/>
      <c r="N57" s="77"/>
      <c r="O57" s="77"/>
      <c r="P57" s="77"/>
      <c r="Q57" s="77"/>
      <c r="R57" s="77"/>
      <c r="S57" s="77"/>
      <c r="T57" s="77"/>
      <c r="U57" s="77"/>
      <c r="V57" s="77"/>
      <c r="W57" s="77"/>
      <c r="X57" s="77"/>
      <c r="Y57" s="77"/>
      <c r="Z57" s="77"/>
      <c r="AA57" s="77"/>
      <c r="AB57" s="77"/>
      <c r="AC57" s="77"/>
      <c r="AD57" s="77"/>
      <c r="AE57" s="77"/>
      <c r="AF57" s="77"/>
      <c r="AG57" s="77"/>
      <c r="AH57" s="77"/>
      <c r="AI57" s="77"/>
      <c r="AJ57" s="77"/>
      <c r="AK57" s="77"/>
      <c r="AL57" s="77"/>
      <c r="AM57" s="77"/>
      <c r="AN57" s="77">
        <f t="shared" si="26"/>
        <v>0</v>
      </c>
      <c r="AO57" s="77">
        <f t="shared" si="27"/>
        <v>0</v>
      </c>
      <c r="AP57" s="77">
        <f t="shared" si="28"/>
        <v>0</v>
      </c>
      <c r="AQ57" s="77">
        <f t="shared" si="29"/>
        <v>0</v>
      </c>
      <c r="AR57" s="77">
        <f t="shared" si="30"/>
        <v>0</v>
      </c>
      <c r="AS57" s="77">
        <f t="shared" si="31"/>
        <v>0</v>
      </c>
      <c r="AT57" s="77">
        <f t="shared" si="32"/>
        <v>0</v>
      </c>
      <c r="AU57" s="77"/>
      <c r="AV57" s="77"/>
      <c r="AW57" s="77"/>
      <c r="AX57" s="77"/>
      <c r="AY57" s="77"/>
      <c r="AZ57" s="77"/>
      <c r="BA57" s="77"/>
      <c r="BB57" s="77"/>
      <c r="BC57" s="77"/>
      <c r="BD57" s="77"/>
      <c r="BE57" s="77"/>
      <c r="BF57" s="77"/>
      <c r="BG57" s="77"/>
      <c r="BH57" s="77"/>
      <c r="BI57" s="77"/>
      <c r="BJ57" s="77"/>
      <c r="BK57" s="77"/>
      <c r="BL57" s="77"/>
      <c r="BM57" s="77"/>
      <c r="BN57" s="77"/>
      <c r="BO57" s="77"/>
      <c r="BP57" s="77"/>
      <c r="BQ57" s="288"/>
      <c r="BR57" s="288"/>
      <c r="BS57" s="77"/>
      <c r="BT57" s="77"/>
      <c r="BU57" s="77"/>
      <c r="BV57" s="77"/>
      <c r="BW57" s="77"/>
      <c r="BX57" s="77"/>
      <c r="BY57" s="112">
        <f t="shared" ref="BY57:BY58" si="37">BQ57-AH57</f>
        <v>0</v>
      </c>
      <c r="BZ57" s="106">
        <f t="shared" ref="BZ57:BZ58" si="38">IF(AH57&lt;&gt;0,BY57/AH57,0)</f>
        <v>0</v>
      </c>
      <c r="CA57" s="102" t="str">
        <f>'10'!T55</f>
        <v xml:space="preserve"> </v>
      </c>
    </row>
    <row r="58" spans="1:79" s="28" customFormat="1" ht="10.5" hidden="1" x14ac:dyDescent="0.2">
      <c r="A58" s="75" t="s">
        <v>440</v>
      </c>
      <c r="B58" s="263">
        <f>'10'!B56</f>
        <v>0</v>
      </c>
      <c r="C58" s="326">
        <f>'10'!C56</f>
        <v>0</v>
      </c>
      <c r="D58" s="112"/>
      <c r="E58" s="77">
        <f t="shared" si="11"/>
        <v>0</v>
      </c>
      <c r="F58" s="77">
        <f t="shared" si="12"/>
        <v>0</v>
      </c>
      <c r="G58" s="77">
        <f t="shared" si="13"/>
        <v>0</v>
      </c>
      <c r="H58" s="77">
        <f t="shared" si="33"/>
        <v>0</v>
      </c>
      <c r="I58" s="77">
        <f t="shared" si="34"/>
        <v>0</v>
      </c>
      <c r="J58" s="77">
        <f t="shared" si="35"/>
        <v>0</v>
      </c>
      <c r="K58" s="77">
        <f t="shared" si="36"/>
        <v>0</v>
      </c>
      <c r="L58" s="77"/>
      <c r="M58" s="77"/>
      <c r="N58" s="77"/>
      <c r="O58" s="77"/>
      <c r="P58" s="77"/>
      <c r="Q58" s="77"/>
      <c r="R58" s="77"/>
      <c r="S58" s="77"/>
      <c r="T58" s="77"/>
      <c r="U58" s="77"/>
      <c r="V58" s="77"/>
      <c r="W58" s="77"/>
      <c r="X58" s="77"/>
      <c r="Y58" s="77"/>
      <c r="Z58" s="77"/>
      <c r="AA58" s="77"/>
      <c r="AB58" s="77"/>
      <c r="AC58" s="77"/>
      <c r="AD58" s="77"/>
      <c r="AE58" s="77"/>
      <c r="AF58" s="77"/>
      <c r="AG58" s="77"/>
      <c r="AH58" s="77"/>
      <c r="AI58" s="77"/>
      <c r="AJ58" s="77"/>
      <c r="AK58" s="77"/>
      <c r="AL58" s="77"/>
      <c r="AM58" s="77"/>
      <c r="AN58" s="77">
        <f t="shared" si="26"/>
        <v>0</v>
      </c>
      <c r="AO58" s="77">
        <f t="shared" si="27"/>
        <v>0</v>
      </c>
      <c r="AP58" s="77">
        <f t="shared" si="28"/>
        <v>0</v>
      </c>
      <c r="AQ58" s="77">
        <f t="shared" si="29"/>
        <v>0</v>
      </c>
      <c r="AR58" s="77">
        <f t="shared" si="30"/>
        <v>0</v>
      </c>
      <c r="AS58" s="77">
        <f t="shared" si="31"/>
        <v>0</v>
      </c>
      <c r="AT58" s="77">
        <f t="shared" si="32"/>
        <v>0</v>
      </c>
      <c r="AU58" s="77"/>
      <c r="AV58" s="77"/>
      <c r="AW58" s="77"/>
      <c r="AX58" s="77"/>
      <c r="AY58" s="77"/>
      <c r="AZ58" s="77"/>
      <c r="BA58" s="77"/>
      <c r="BB58" s="77"/>
      <c r="BC58" s="77"/>
      <c r="BD58" s="77"/>
      <c r="BE58" s="77"/>
      <c r="BF58" s="77"/>
      <c r="BG58" s="77"/>
      <c r="BH58" s="77"/>
      <c r="BI58" s="77"/>
      <c r="BJ58" s="77"/>
      <c r="BK58" s="77"/>
      <c r="BL58" s="77"/>
      <c r="BM58" s="77"/>
      <c r="BN58" s="77"/>
      <c r="BO58" s="77"/>
      <c r="BP58" s="77"/>
      <c r="BQ58" s="288"/>
      <c r="BR58" s="288"/>
      <c r="BS58" s="77"/>
      <c r="BT58" s="77"/>
      <c r="BU58" s="77"/>
      <c r="BV58" s="77"/>
      <c r="BW58" s="77"/>
      <c r="BX58" s="77"/>
      <c r="BY58" s="112">
        <f t="shared" si="37"/>
        <v>0</v>
      </c>
      <c r="BZ58" s="106">
        <f t="shared" si="38"/>
        <v>0</v>
      </c>
      <c r="CA58" s="102" t="str">
        <f>'10'!T56</f>
        <v xml:space="preserve"> </v>
      </c>
    </row>
    <row r="59" spans="1:79" s="28" customFormat="1" ht="10.5" hidden="1" x14ac:dyDescent="0.2">
      <c r="A59" s="75"/>
      <c r="B59" s="263"/>
      <c r="C59" s="103"/>
      <c r="D59" s="112"/>
      <c r="E59" s="77">
        <f t="shared" si="11"/>
        <v>0</v>
      </c>
      <c r="F59" s="77">
        <f t="shared" si="12"/>
        <v>0</v>
      </c>
      <c r="G59" s="77">
        <f t="shared" si="13"/>
        <v>0</v>
      </c>
      <c r="H59" s="77">
        <f t="shared" si="33"/>
        <v>0</v>
      </c>
      <c r="I59" s="77">
        <f t="shared" si="34"/>
        <v>0</v>
      </c>
      <c r="J59" s="77">
        <f t="shared" si="35"/>
        <v>0</v>
      </c>
      <c r="K59" s="77">
        <f t="shared" si="36"/>
        <v>0</v>
      </c>
      <c r="L59" s="77"/>
      <c r="M59" s="77"/>
      <c r="N59" s="77"/>
      <c r="O59" s="77"/>
      <c r="P59" s="77"/>
      <c r="Q59" s="77"/>
      <c r="R59" s="77"/>
      <c r="S59" s="77"/>
      <c r="T59" s="77"/>
      <c r="U59" s="77"/>
      <c r="V59" s="77"/>
      <c r="W59" s="77"/>
      <c r="X59" s="77"/>
      <c r="Y59" s="77"/>
      <c r="Z59" s="77"/>
      <c r="AA59" s="77"/>
      <c r="AB59" s="77"/>
      <c r="AC59" s="77"/>
      <c r="AD59" s="77"/>
      <c r="AE59" s="77"/>
      <c r="AF59" s="77"/>
      <c r="AG59" s="77"/>
      <c r="AH59" s="77"/>
      <c r="AI59" s="77"/>
      <c r="AJ59" s="77"/>
      <c r="AK59" s="77"/>
      <c r="AL59" s="77"/>
      <c r="AM59" s="77"/>
      <c r="AN59" s="77">
        <f t="shared" si="26"/>
        <v>0</v>
      </c>
      <c r="AO59" s="77">
        <f t="shared" si="27"/>
        <v>0</v>
      </c>
      <c r="AP59" s="77">
        <f t="shared" si="28"/>
        <v>0</v>
      </c>
      <c r="AQ59" s="77">
        <f t="shared" si="29"/>
        <v>0</v>
      </c>
      <c r="AR59" s="77">
        <f t="shared" si="30"/>
        <v>0</v>
      </c>
      <c r="AS59" s="77">
        <f t="shared" si="31"/>
        <v>0</v>
      </c>
      <c r="AT59" s="77">
        <f t="shared" si="32"/>
        <v>0</v>
      </c>
      <c r="AU59" s="77"/>
      <c r="AV59" s="77"/>
      <c r="AW59" s="77"/>
      <c r="AX59" s="77"/>
      <c r="AY59" s="77"/>
      <c r="AZ59" s="77"/>
      <c r="BA59" s="77"/>
      <c r="BB59" s="77"/>
      <c r="BC59" s="77"/>
      <c r="BD59" s="77"/>
      <c r="BE59" s="77"/>
      <c r="BF59" s="77"/>
      <c r="BG59" s="77"/>
      <c r="BH59" s="77"/>
      <c r="BI59" s="77"/>
      <c r="BJ59" s="77"/>
      <c r="BK59" s="77"/>
      <c r="BL59" s="77"/>
      <c r="BM59" s="77"/>
      <c r="BN59" s="77"/>
      <c r="BO59" s="77"/>
      <c r="BP59" s="77"/>
      <c r="BQ59" s="288"/>
      <c r="BR59" s="288"/>
      <c r="BS59" s="77"/>
      <c r="BT59" s="77"/>
      <c r="BU59" s="77"/>
      <c r="BV59" s="77"/>
      <c r="BW59" s="77"/>
      <c r="BX59" s="77"/>
      <c r="BY59" s="112">
        <f t="shared" ref="BY59:BY63" si="39">AV59-M59</f>
        <v>0</v>
      </c>
      <c r="BZ59" s="106">
        <f t="shared" ref="BZ59:BZ63" si="40">IF(M59&lt;&gt;0,BY59/M59,0)</f>
        <v>0</v>
      </c>
      <c r="CA59" s="102">
        <f>'10'!T57</f>
        <v>0</v>
      </c>
    </row>
    <row r="60" spans="1:79" s="28" customFormat="1" ht="10.5" hidden="1" x14ac:dyDescent="0.2">
      <c r="A60" s="75"/>
      <c r="B60" s="263"/>
      <c r="C60" s="103"/>
      <c r="D60" s="112"/>
      <c r="E60" s="77">
        <f t="shared" si="11"/>
        <v>0</v>
      </c>
      <c r="F60" s="77">
        <f t="shared" si="12"/>
        <v>0</v>
      </c>
      <c r="G60" s="77">
        <f t="shared" si="13"/>
        <v>0</v>
      </c>
      <c r="H60" s="77">
        <f t="shared" si="33"/>
        <v>0</v>
      </c>
      <c r="I60" s="77">
        <f t="shared" si="34"/>
        <v>0</v>
      </c>
      <c r="J60" s="77">
        <f t="shared" si="35"/>
        <v>0</v>
      </c>
      <c r="K60" s="77">
        <f t="shared" si="36"/>
        <v>0</v>
      </c>
      <c r="L60" s="77"/>
      <c r="M60" s="77"/>
      <c r="N60" s="77"/>
      <c r="O60" s="77"/>
      <c r="P60" s="77"/>
      <c r="Q60" s="77"/>
      <c r="R60" s="77"/>
      <c r="S60" s="77"/>
      <c r="T60" s="77"/>
      <c r="U60" s="77"/>
      <c r="V60" s="77"/>
      <c r="W60" s="77"/>
      <c r="X60" s="77"/>
      <c r="Y60" s="77"/>
      <c r="Z60" s="77"/>
      <c r="AA60" s="77"/>
      <c r="AB60" s="287"/>
      <c r="AC60" s="77"/>
      <c r="AD60" s="77"/>
      <c r="AE60" s="77"/>
      <c r="AF60" s="77"/>
      <c r="AG60" s="77"/>
      <c r="AH60" s="77"/>
      <c r="AI60" s="77"/>
      <c r="AJ60" s="77"/>
      <c r="AK60" s="77"/>
      <c r="AL60" s="77"/>
      <c r="AM60" s="77"/>
      <c r="AN60" s="77">
        <f t="shared" si="26"/>
        <v>0</v>
      </c>
      <c r="AO60" s="77">
        <f t="shared" si="27"/>
        <v>0</v>
      </c>
      <c r="AP60" s="77">
        <f t="shared" si="28"/>
        <v>0</v>
      </c>
      <c r="AQ60" s="77">
        <f t="shared" si="29"/>
        <v>0</v>
      </c>
      <c r="AR60" s="77">
        <f t="shared" si="30"/>
        <v>0</v>
      </c>
      <c r="AS60" s="77">
        <f t="shared" si="31"/>
        <v>0</v>
      </c>
      <c r="AT60" s="77">
        <f t="shared" si="32"/>
        <v>0</v>
      </c>
      <c r="AU60" s="77"/>
      <c r="AV60" s="77"/>
      <c r="AW60" s="77"/>
      <c r="AX60" s="77"/>
      <c r="AY60" s="77"/>
      <c r="AZ60" s="77"/>
      <c r="BA60" s="77"/>
      <c r="BB60" s="77"/>
      <c r="BC60" s="77"/>
      <c r="BD60" s="77"/>
      <c r="BE60" s="77"/>
      <c r="BF60" s="77"/>
      <c r="BG60" s="77"/>
      <c r="BH60" s="77"/>
      <c r="BI60" s="77"/>
      <c r="BJ60" s="77"/>
      <c r="BK60" s="77"/>
      <c r="BL60" s="77"/>
      <c r="BM60" s="77"/>
      <c r="BN60" s="77"/>
      <c r="BO60" s="77"/>
      <c r="BP60" s="77"/>
      <c r="BQ60" s="288"/>
      <c r="BR60" s="288"/>
      <c r="BS60" s="77"/>
      <c r="BT60" s="77"/>
      <c r="BU60" s="77"/>
      <c r="BV60" s="77"/>
      <c r="BW60" s="77"/>
      <c r="BX60" s="77"/>
      <c r="BY60" s="112">
        <f t="shared" si="39"/>
        <v>0</v>
      </c>
      <c r="BZ60" s="106">
        <f t="shared" si="40"/>
        <v>0</v>
      </c>
      <c r="CA60" s="102">
        <f>'10'!T58</f>
        <v>0</v>
      </c>
    </row>
    <row r="61" spans="1:79" s="28" customFormat="1" ht="10.5" hidden="1" x14ac:dyDescent="0.2">
      <c r="A61" s="75"/>
      <c r="B61" s="263"/>
      <c r="C61" s="103"/>
      <c r="D61" s="112"/>
      <c r="E61" s="77">
        <f t="shared" si="11"/>
        <v>0</v>
      </c>
      <c r="F61" s="77">
        <f t="shared" si="12"/>
        <v>0</v>
      </c>
      <c r="G61" s="77">
        <f t="shared" si="13"/>
        <v>0</v>
      </c>
      <c r="H61" s="77">
        <f t="shared" si="33"/>
        <v>0</v>
      </c>
      <c r="I61" s="77">
        <f t="shared" si="34"/>
        <v>0</v>
      </c>
      <c r="J61" s="77">
        <f t="shared" si="35"/>
        <v>0</v>
      </c>
      <c r="K61" s="77">
        <f t="shared" si="36"/>
        <v>0</v>
      </c>
      <c r="L61" s="77"/>
      <c r="M61" s="77"/>
      <c r="N61" s="77"/>
      <c r="O61" s="77"/>
      <c r="P61" s="77"/>
      <c r="Q61" s="77"/>
      <c r="R61" s="77"/>
      <c r="S61" s="77"/>
      <c r="T61" s="77"/>
      <c r="U61" s="77"/>
      <c r="V61" s="77"/>
      <c r="W61" s="77"/>
      <c r="X61" s="77"/>
      <c r="Y61" s="77"/>
      <c r="Z61" s="77"/>
      <c r="AA61" s="77"/>
      <c r="AB61" s="77"/>
      <c r="AC61" s="77"/>
      <c r="AD61" s="77"/>
      <c r="AE61" s="77"/>
      <c r="AF61" s="77"/>
      <c r="AG61" s="77"/>
      <c r="AH61" s="77"/>
      <c r="AI61" s="77"/>
      <c r="AJ61" s="77"/>
      <c r="AK61" s="77"/>
      <c r="AL61" s="77"/>
      <c r="AM61" s="77"/>
      <c r="AN61" s="77">
        <f t="shared" si="26"/>
        <v>0</v>
      </c>
      <c r="AO61" s="77">
        <f t="shared" si="27"/>
        <v>0</v>
      </c>
      <c r="AP61" s="77">
        <f t="shared" si="28"/>
        <v>0</v>
      </c>
      <c r="AQ61" s="77">
        <f t="shared" si="29"/>
        <v>0</v>
      </c>
      <c r="AR61" s="77">
        <f t="shared" si="30"/>
        <v>0</v>
      </c>
      <c r="AS61" s="77">
        <f t="shared" si="31"/>
        <v>0</v>
      </c>
      <c r="AT61" s="77">
        <f t="shared" si="32"/>
        <v>0</v>
      </c>
      <c r="AU61" s="77"/>
      <c r="AV61" s="77"/>
      <c r="AW61" s="77"/>
      <c r="AX61" s="77"/>
      <c r="AY61" s="77"/>
      <c r="AZ61" s="77"/>
      <c r="BA61" s="77"/>
      <c r="BB61" s="77"/>
      <c r="BC61" s="77"/>
      <c r="BD61" s="77"/>
      <c r="BE61" s="77"/>
      <c r="BF61" s="77"/>
      <c r="BG61" s="77"/>
      <c r="BH61" s="77"/>
      <c r="BI61" s="77"/>
      <c r="BJ61" s="77"/>
      <c r="BK61" s="77"/>
      <c r="BL61" s="77"/>
      <c r="BM61" s="77"/>
      <c r="BN61" s="77"/>
      <c r="BO61" s="77"/>
      <c r="BP61" s="77"/>
      <c r="BQ61" s="288"/>
      <c r="BR61" s="288"/>
      <c r="BS61" s="77"/>
      <c r="BT61" s="77"/>
      <c r="BU61" s="77"/>
      <c r="BV61" s="77"/>
      <c r="BW61" s="77"/>
      <c r="BX61" s="77"/>
      <c r="BY61" s="112">
        <f t="shared" si="39"/>
        <v>0</v>
      </c>
      <c r="BZ61" s="106">
        <f t="shared" si="40"/>
        <v>0</v>
      </c>
      <c r="CA61" s="102">
        <f>'10'!T59</f>
        <v>0</v>
      </c>
    </row>
    <row r="62" spans="1:79" s="28" customFormat="1" ht="10.5" hidden="1" x14ac:dyDescent="0.2">
      <c r="A62" s="75"/>
      <c r="B62" s="263"/>
      <c r="C62" s="103"/>
      <c r="D62" s="112"/>
      <c r="E62" s="77">
        <f t="shared" si="11"/>
        <v>0</v>
      </c>
      <c r="F62" s="77">
        <f t="shared" si="12"/>
        <v>0</v>
      </c>
      <c r="G62" s="77">
        <f t="shared" si="13"/>
        <v>0</v>
      </c>
      <c r="H62" s="77">
        <f t="shared" si="33"/>
        <v>0</v>
      </c>
      <c r="I62" s="77">
        <f t="shared" si="34"/>
        <v>0</v>
      </c>
      <c r="J62" s="77">
        <f t="shared" si="35"/>
        <v>0</v>
      </c>
      <c r="K62" s="77">
        <f t="shared" si="36"/>
        <v>0</v>
      </c>
      <c r="L62" s="77"/>
      <c r="M62" s="77"/>
      <c r="N62" s="77"/>
      <c r="O62" s="77"/>
      <c r="P62" s="77"/>
      <c r="Q62" s="77"/>
      <c r="R62" s="77"/>
      <c r="S62" s="77"/>
      <c r="T62" s="77"/>
      <c r="U62" s="77"/>
      <c r="V62" s="77"/>
      <c r="W62" s="77"/>
      <c r="X62" s="77"/>
      <c r="Y62" s="77"/>
      <c r="Z62" s="77"/>
      <c r="AA62" s="77"/>
      <c r="AB62" s="77"/>
      <c r="AC62" s="77"/>
      <c r="AD62" s="77"/>
      <c r="AE62" s="77"/>
      <c r="AF62" s="77"/>
      <c r="AG62" s="77"/>
      <c r="AH62" s="77"/>
      <c r="AI62" s="77"/>
      <c r="AJ62" s="77"/>
      <c r="AK62" s="77"/>
      <c r="AL62" s="77"/>
      <c r="AM62" s="77"/>
      <c r="AN62" s="77">
        <f t="shared" si="26"/>
        <v>0</v>
      </c>
      <c r="AO62" s="77">
        <f t="shared" si="27"/>
        <v>0</v>
      </c>
      <c r="AP62" s="77">
        <f t="shared" si="28"/>
        <v>0</v>
      </c>
      <c r="AQ62" s="77">
        <f t="shared" si="29"/>
        <v>0</v>
      </c>
      <c r="AR62" s="77">
        <f t="shared" si="30"/>
        <v>0</v>
      </c>
      <c r="AS62" s="77">
        <f t="shared" si="31"/>
        <v>0</v>
      </c>
      <c r="AT62" s="77">
        <f t="shared" si="32"/>
        <v>0</v>
      </c>
      <c r="AU62" s="77"/>
      <c r="AV62" s="77"/>
      <c r="AW62" s="77"/>
      <c r="AX62" s="77"/>
      <c r="AY62" s="77"/>
      <c r="AZ62" s="77"/>
      <c r="BA62" s="77"/>
      <c r="BB62" s="77"/>
      <c r="BC62" s="77"/>
      <c r="BD62" s="77"/>
      <c r="BE62" s="77"/>
      <c r="BF62" s="77"/>
      <c r="BG62" s="77"/>
      <c r="BH62" s="77"/>
      <c r="BI62" s="77"/>
      <c r="BJ62" s="77"/>
      <c r="BK62" s="77"/>
      <c r="BL62" s="77"/>
      <c r="BM62" s="77"/>
      <c r="BN62" s="77"/>
      <c r="BO62" s="77"/>
      <c r="BP62" s="77"/>
      <c r="BQ62" s="288"/>
      <c r="BR62" s="288"/>
      <c r="BS62" s="77"/>
      <c r="BT62" s="77"/>
      <c r="BU62" s="77"/>
      <c r="BV62" s="77"/>
      <c r="BW62" s="77"/>
      <c r="BX62" s="77"/>
      <c r="BY62" s="112">
        <f t="shared" si="39"/>
        <v>0</v>
      </c>
      <c r="BZ62" s="106">
        <f t="shared" si="40"/>
        <v>0</v>
      </c>
      <c r="CA62" s="102">
        <f>'10'!T60</f>
        <v>0</v>
      </c>
    </row>
    <row r="63" spans="1:79" s="28" customFormat="1" ht="10.5" hidden="1" x14ac:dyDescent="0.2">
      <c r="A63" s="75"/>
      <c r="B63" s="263"/>
      <c r="C63" s="103"/>
      <c r="D63" s="112"/>
      <c r="E63" s="77">
        <f t="shared" si="11"/>
        <v>0</v>
      </c>
      <c r="F63" s="77">
        <f t="shared" si="12"/>
        <v>0</v>
      </c>
      <c r="G63" s="77">
        <f t="shared" si="13"/>
        <v>0</v>
      </c>
      <c r="H63" s="77">
        <f t="shared" si="33"/>
        <v>0</v>
      </c>
      <c r="I63" s="77">
        <f t="shared" si="34"/>
        <v>0</v>
      </c>
      <c r="J63" s="77">
        <f t="shared" si="35"/>
        <v>0</v>
      </c>
      <c r="K63" s="77">
        <f t="shared" si="36"/>
        <v>0</v>
      </c>
      <c r="L63" s="77"/>
      <c r="M63" s="77"/>
      <c r="N63" s="77"/>
      <c r="O63" s="77"/>
      <c r="P63" s="77"/>
      <c r="Q63" s="77"/>
      <c r="R63" s="77"/>
      <c r="S63" s="77"/>
      <c r="T63" s="77"/>
      <c r="U63" s="77"/>
      <c r="V63" s="77"/>
      <c r="W63" s="77"/>
      <c r="X63" s="77"/>
      <c r="Y63" s="77"/>
      <c r="Z63" s="77"/>
      <c r="AA63" s="77"/>
      <c r="AB63" s="77"/>
      <c r="AC63" s="77"/>
      <c r="AD63" s="77"/>
      <c r="AE63" s="77"/>
      <c r="AF63" s="77"/>
      <c r="AG63" s="77"/>
      <c r="AH63" s="77"/>
      <c r="AI63" s="77"/>
      <c r="AJ63" s="77"/>
      <c r="AK63" s="77"/>
      <c r="AL63" s="77"/>
      <c r="AM63" s="77"/>
      <c r="AN63" s="77">
        <f t="shared" si="26"/>
        <v>0</v>
      </c>
      <c r="AO63" s="77">
        <f t="shared" si="27"/>
        <v>0</v>
      </c>
      <c r="AP63" s="77">
        <f t="shared" si="28"/>
        <v>0</v>
      </c>
      <c r="AQ63" s="77">
        <f t="shared" si="29"/>
        <v>0</v>
      </c>
      <c r="AR63" s="77">
        <f t="shared" si="30"/>
        <v>0</v>
      </c>
      <c r="AS63" s="77">
        <f t="shared" si="31"/>
        <v>0</v>
      </c>
      <c r="AT63" s="77">
        <f t="shared" si="32"/>
        <v>0</v>
      </c>
      <c r="AU63" s="77"/>
      <c r="AV63" s="77"/>
      <c r="AW63" s="77"/>
      <c r="AX63" s="77"/>
      <c r="AY63" s="77"/>
      <c r="AZ63" s="77"/>
      <c r="BA63" s="77"/>
      <c r="BB63" s="77"/>
      <c r="BC63" s="77"/>
      <c r="BD63" s="77"/>
      <c r="BE63" s="77"/>
      <c r="BF63" s="77"/>
      <c r="BG63" s="77"/>
      <c r="BH63" s="77"/>
      <c r="BI63" s="77"/>
      <c r="BJ63" s="77"/>
      <c r="BK63" s="77"/>
      <c r="BL63" s="77"/>
      <c r="BM63" s="77"/>
      <c r="BN63" s="77"/>
      <c r="BO63" s="77"/>
      <c r="BP63" s="77"/>
      <c r="BQ63" s="288"/>
      <c r="BR63" s="77"/>
      <c r="BS63" s="77"/>
      <c r="BT63" s="77"/>
      <c r="BU63" s="77"/>
      <c r="BV63" s="77"/>
      <c r="BW63" s="77"/>
      <c r="BX63" s="77"/>
      <c r="BY63" s="112">
        <f t="shared" si="39"/>
        <v>0</v>
      </c>
      <c r="BZ63" s="106">
        <f t="shared" si="40"/>
        <v>0</v>
      </c>
      <c r="CA63" s="102">
        <f>'10'!T61</f>
        <v>0</v>
      </c>
    </row>
    <row r="64" spans="1:79" s="28" customFormat="1" ht="42" x14ac:dyDescent="0.2">
      <c r="A64" s="75" t="s">
        <v>436</v>
      </c>
      <c r="B64" s="262" t="s">
        <v>862</v>
      </c>
      <c r="C64" s="77"/>
      <c r="D64" s="101" t="s">
        <v>868</v>
      </c>
      <c r="E64" s="101" t="s">
        <v>868</v>
      </c>
      <c r="F64" s="101" t="s">
        <v>868</v>
      </c>
      <c r="G64" s="101" t="s">
        <v>868</v>
      </c>
      <c r="H64" s="101" t="s">
        <v>868</v>
      </c>
      <c r="I64" s="101" t="s">
        <v>868</v>
      </c>
      <c r="J64" s="101" t="s">
        <v>868</v>
      </c>
      <c r="K64" s="101" t="s">
        <v>868</v>
      </c>
      <c r="L64" s="101" t="s">
        <v>868</v>
      </c>
      <c r="M64" s="101" t="s">
        <v>868</v>
      </c>
      <c r="N64" s="101" t="s">
        <v>868</v>
      </c>
      <c r="O64" s="101" t="s">
        <v>868</v>
      </c>
      <c r="P64" s="101" t="s">
        <v>868</v>
      </c>
      <c r="Q64" s="101" t="s">
        <v>868</v>
      </c>
      <c r="R64" s="101" t="s">
        <v>868</v>
      </c>
      <c r="S64" s="101" t="s">
        <v>868</v>
      </c>
      <c r="T64" s="101" t="s">
        <v>868</v>
      </c>
      <c r="U64" s="101" t="s">
        <v>868</v>
      </c>
      <c r="V64" s="101" t="s">
        <v>868</v>
      </c>
      <c r="W64" s="101" t="s">
        <v>868</v>
      </c>
      <c r="X64" s="101" t="s">
        <v>868</v>
      </c>
      <c r="Y64" s="101" t="s">
        <v>868</v>
      </c>
      <c r="Z64" s="101" t="s">
        <v>868</v>
      </c>
      <c r="AA64" s="101" t="s">
        <v>868</v>
      </c>
      <c r="AB64" s="101" t="s">
        <v>868</v>
      </c>
      <c r="AC64" s="101" t="s">
        <v>868</v>
      </c>
      <c r="AD64" s="101" t="s">
        <v>868</v>
      </c>
      <c r="AE64" s="101" t="s">
        <v>868</v>
      </c>
      <c r="AF64" s="101" t="s">
        <v>868</v>
      </c>
      <c r="AG64" s="101" t="s">
        <v>868</v>
      </c>
      <c r="AH64" s="101" t="s">
        <v>868</v>
      </c>
      <c r="AI64" s="101" t="s">
        <v>868</v>
      </c>
      <c r="AJ64" s="101" t="s">
        <v>868</v>
      </c>
      <c r="AK64" s="101" t="s">
        <v>868</v>
      </c>
      <c r="AL64" s="101" t="s">
        <v>868</v>
      </c>
      <c r="AM64" s="101" t="s">
        <v>868</v>
      </c>
      <c r="AN64" s="101" t="s">
        <v>868</v>
      </c>
      <c r="AO64" s="101" t="s">
        <v>868</v>
      </c>
      <c r="AP64" s="101" t="s">
        <v>868</v>
      </c>
      <c r="AQ64" s="101" t="s">
        <v>868</v>
      </c>
      <c r="AR64" s="101" t="s">
        <v>868</v>
      </c>
      <c r="AS64" s="101" t="s">
        <v>868</v>
      </c>
      <c r="AT64" s="101" t="s">
        <v>868</v>
      </c>
      <c r="AU64" s="101" t="s">
        <v>868</v>
      </c>
      <c r="AV64" s="101" t="s">
        <v>868</v>
      </c>
      <c r="AW64" s="101" t="s">
        <v>868</v>
      </c>
      <c r="AX64" s="101" t="s">
        <v>868</v>
      </c>
      <c r="AY64" s="101" t="s">
        <v>868</v>
      </c>
      <c r="AZ64" s="101" t="s">
        <v>868</v>
      </c>
      <c r="BA64" s="101" t="s">
        <v>868</v>
      </c>
      <c r="BB64" s="101" t="s">
        <v>868</v>
      </c>
      <c r="BC64" s="101" t="s">
        <v>868</v>
      </c>
      <c r="BD64" s="101" t="s">
        <v>868</v>
      </c>
      <c r="BE64" s="101" t="s">
        <v>868</v>
      </c>
      <c r="BF64" s="101" t="s">
        <v>868</v>
      </c>
      <c r="BG64" s="101" t="s">
        <v>868</v>
      </c>
      <c r="BH64" s="101" t="s">
        <v>868</v>
      </c>
      <c r="BI64" s="101" t="s">
        <v>868</v>
      </c>
      <c r="BJ64" s="101" t="s">
        <v>868</v>
      </c>
      <c r="BK64" s="101" t="s">
        <v>868</v>
      </c>
      <c r="BL64" s="101" t="s">
        <v>868</v>
      </c>
      <c r="BM64" s="101" t="s">
        <v>868</v>
      </c>
      <c r="BN64" s="101" t="s">
        <v>868</v>
      </c>
      <c r="BO64" s="101" t="s">
        <v>868</v>
      </c>
      <c r="BP64" s="101" t="s">
        <v>868</v>
      </c>
      <c r="BQ64" s="101" t="s">
        <v>868</v>
      </c>
      <c r="BR64" s="101" t="s">
        <v>868</v>
      </c>
      <c r="BS64" s="101" t="s">
        <v>868</v>
      </c>
      <c r="BT64" s="101" t="s">
        <v>868</v>
      </c>
      <c r="BU64" s="101" t="s">
        <v>868</v>
      </c>
      <c r="BV64" s="101" t="s">
        <v>868</v>
      </c>
      <c r="BW64" s="101" t="s">
        <v>868</v>
      </c>
      <c r="BX64" s="101" t="s">
        <v>868</v>
      </c>
      <c r="BY64" s="101" t="s">
        <v>868</v>
      </c>
      <c r="BZ64" s="101" t="s">
        <v>868</v>
      </c>
      <c r="CA64" s="102"/>
    </row>
    <row r="65" spans="1:79" s="28" customFormat="1" ht="31.5" x14ac:dyDescent="0.2">
      <c r="A65" s="75" t="s">
        <v>428</v>
      </c>
      <c r="B65" s="262" t="s">
        <v>863</v>
      </c>
      <c r="C65" s="77"/>
      <c r="D65" s="103">
        <f>SUM(D66)</f>
        <v>9.1820000000000004</v>
      </c>
      <c r="E65" s="103">
        <f t="shared" ref="E65:BP65" si="41">SUM(E66)</f>
        <v>0</v>
      </c>
      <c r="F65" s="264">
        <f t="shared" si="41"/>
        <v>9.1820000000000004</v>
      </c>
      <c r="G65" s="103">
        <f t="shared" si="41"/>
        <v>0</v>
      </c>
      <c r="H65" s="103">
        <f t="shared" si="41"/>
        <v>0</v>
      </c>
      <c r="I65" s="103">
        <f t="shared" si="41"/>
        <v>4.5</v>
      </c>
      <c r="J65" s="103">
        <f t="shared" si="41"/>
        <v>0</v>
      </c>
      <c r="K65" s="103">
        <f t="shared" si="41"/>
        <v>0</v>
      </c>
      <c r="L65" s="103">
        <f t="shared" si="41"/>
        <v>0</v>
      </c>
      <c r="M65" s="264">
        <f t="shared" si="41"/>
        <v>0</v>
      </c>
      <c r="N65" s="103">
        <f t="shared" si="41"/>
        <v>0</v>
      </c>
      <c r="O65" s="103">
        <f t="shared" si="41"/>
        <v>0</v>
      </c>
      <c r="P65" s="264">
        <f t="shared" si="41"/>
        <v>0</v>
      </c>
      <c r="Q65" s="103">
        <f t="shared" si="41"/>
        <v>0</v>
      </c>
      <c r="R65" s="103">
        <f t="shared" si="41"/>
        <v>0</v>
      </c>
      <c r="S65" s="103">
        <f t="shared" si="41"/>
        <v>0</v>
      </c>
      <c r="T65" s="103">
        <f t="shared" si="41"/>
        <v>9.1820000000000004</v>
      </c>
      <c r="U65" s="103">
        <f t="shared" si="41"/>
        <v>0</v>
      </c>
      <c r="V65" s="103">
        <f t="shared" si="41"/>
        <v>0</v>
      </c>
      <c r="W65" s="103">
        <f t="shared" si="41"/>
        <v>4.5</v>
      </c>
      <c r="X65" s="103">
        <f t="shared" si="41"/>
        <v>0</v>
      </c>
      <c r="Y65" s="103">
        <f t="shared" si="41"/>
        <v>0</v>
      </c>
      <c r="Z65" s="103">
        <f t="shared" si="41"/>
        <v>0</v>
      </c>
      <c r="AA65" s="103">
        <f t="shared" si="41"/>
        <v>0</v>
      </c>
      <c r="AB65" s="103">
        <f t="shared" si="41"/>
        <v>0</v>
      </c>
      <c r="AC65" s="103">
        <f t="shared" si="41"/>
        <v>0</v>
      </c>
      <c r="AD65" s="103">
        <f t="shared" si="41"/>
        <v>0</v>
      </c>
      <c r="AE65" s="103">
        <f t="shared" si="41"/>
        <v>0</v>
      </c>
      <c r="AF65" s="103">
        <f t="shared" si="41"/>
        <v>0</v>
      </c>
      <c r="AG65" s="103">
        <f t="shared" si="41"/>
        <v>0</v>
      </c>
      <c r="AH65" s="103">
        <f t="shared" si="41"/>
        <v>0</v>
      </c>
      <c r="AI65" s="103">
        <f t="shared" si="41"/>
        <v>0</v>
      </c>
      <c r="AJ65" s="103">
        <f t="shared" si="41"/>
        <v>0</v>
      </c>
      <c r="AK65" s="314">
        <f t="shared" si="41"/>
        <v>0</v>
      </c>
      <c r="AL65" s="103">
        <f t="shared" si="41"/>
        <v>0</v>
      </c>
      <c r="AM65" s="103">
        <f t="shared" si="41"/>
        <v>0</v>
      </c>
      <c r="AN65" s="103">
        <f t="shared" si="41"/>
        <v>0</v>
      </c>
      <c r="AO65" s="103">
        <f t="shared" si="41"/>
        <v>0</v>
      </c>
      <c r="AP65" s="103">
        <f t="shared" si="41"/>
        <v>0</v>
      </c>
      <c r="AQ65" s="103">
        <f t="shared" si="41"/>
        <v>0</v>
      </c>
      <c r="AR65" s="103">
        <f t="shared" si="41"/>
        <v>0</v>
      </c>
      <c r="AS65" s="103">
        <f t="shared" si="41"/>
        <v>0</v>
      </c>
      <c r="AT65" s="103">
        <f t="shared" si="41"/>
        <v>0</v>
      </c>
      <c r="AU65" s="103">
        <f t="shared" si="41"/>
        <v>0</v>
      </c>
      <c r="AV65" s="103">
        <f t="shared" si="41"/>
        <v>0</v>
      </c>
      <c r="AW65" s="103">
        <f t="shared" si="41"/>
        <v>0</v>
      </c>
      <c r="AX65" s="103">
        <f t="shared" si="41"/>
        <v>0</v>
      </c>
      <c r="AY65" s="103">
        <f t="shared" si="41"/>
        <v>0</v>
      </c>
      <c r="AZ65" s="103">
        <f t="shared" si="41"/>
        <v>0</v>
      </c>
      <c r="BA65" s="103">
        <f t="shared" si="41"/>
        <v>0</v>
      </c>
      <c r="BB65" s="103">
        <f t="shared" si="41"/>
        <v>0</v>
      </c>
      <c r="BC65" s="103">
        <f t="shared" si="41"/>
        <v>0</v>
      </c>
      <c r="BD65" s="103">
        <f t="shared" si="41"/>
        <v>0</v>
      </c>
      <c r="BE65" s="103">
        <f t="shared" si="41"/>
        <v>0</v>
      </c>
      <c r="BF65" s="103">
        <f t="shared" si="41"/>
        <v>0</v>
      </c>
      <c r="BG65" s="103">
        <f t="shared" si="41"/>
        <v>0</v>
      </c>
      <c r="BH65" s="103">
        <f t="shared" si="41"/>
        <v>0</v>
      </c>
      <c r="BI65" s="103">
        <f t="shared" si="41"/>
        <v>0</v>
      </c>
      <c r="BJ65" s="264">
        <f t="shared" si="41"/>
        <v>0</v>
      </c>
      <c r="BK65" s="103">
        <f t="shared" si="41"/>
        <v>0</v>
      </c>
      <c r="BL65" s="103">
        <f t="shared" si="41"/>
        <v>0</v>
      </c>
      <c r="BM65" s="103">
        <f t="shared" si="41"/>
        <v>0</v>
      </c>
      <c r="BN65" s="103">
        <f t="shared" si="41"/>
        <v>0</v>
      </c>
      <c r="BO65" s="103">
        <f t="shared" si="41"/>
        <v>0</v>
      </c>
      <c r="BP65" s="103">
        <f t="shared" si="41"/>
        <v>0</v>
      </c>
      <c r="BQ65" s="103">
        <f t="shared" ref="BQ65:BY65" si="42">SUM(BQ66)</f>
        <v>0</v>
      </c>
      <c r="BR65" s="103">
        <f t="shared" si="42"/>
        <v>0</v>
      </c>
      <c r="BS65" s="103">
        <f t="shared" si="42"/>
        <v>0</v>
      </c>
      <c r="BT65" s="103">
        <f t="shared" si="42"/>
        <v>0</v>
      </c>
      <c r="BU65" s="103">
        <f t="shared" si="42"/>
        <v>0</v>
      </c>
      <c r="BV65" s="103">
        <f t="shared" si="42"/>
        <v>0</v>
      </c>
      <c r="BW65" s="103">
        <f t="shared" si="42"/>
        <v>0</v>
      </c>
      <c r="BX65" s="103">
        <f t="shared" si="42"/>
        <v>0</v>
      </c>
      <c r="BY65" s="103">
        <f t="shared" si="42"/>
        <v>-9.1820000000000004</v>
      </c>
      <c r="BZ65" s="105">
        <f t="shared" ref="BZ65:BZ67" si="43">IF(T65&lt;&gt;0,BY65/T65,0)</f>
        <v>-1</v>
      </c>
      <c r="CA65" s="102"/>
    </row>
    <row r="66" spans="1:79" ht="21" x14ac:dyDescent="0.25">
      <c r="A66" s="75" t="s">
        <v>817</v>
      </c>
      <c r="B66" s="262" t="s">
        <v>818</v>
      </c>
      <c r="C66" s="104"/>
      <c r="D66" s="103">
        <f t="shared" ref="D66:AI66" si="44">SUM(D67:D86)</f>
        <v>9.1820000000000004</v>
      </c>
      <c r="E66" s="103">
        <f t="shared" si="44"/>
        <v>0</v>
      </c>
      <c r="F66" s="264">
        <f t="shared" si="44"/>
        <v>9.1820000000000004</v>
      </c>
      <c r="G66" s="103">
        <f t="shared" si="44"/>
        <v>0</v>
      </c>
      <c r="H66" s="103">
        <f t="shared" si="44"/>
        <v>0</v>
      </c>
      <c r="I66" s="103">
        <f t="shared" si="44"/>
        <v>4.5</v>
      </c>
      <c r="J66" s="103">
        <f t="shared" si="44"/>
        <v>0</v>
      </c>
      <c r="K66" s="103">
        <f t="shared" si="44"/>
        <v>0</v>
      </c>
      <c r="L66" s="103">
        <f t="shared" si="44"/>
        <v>0</v>
      </c>
      <c r="M66" s="264">
        <f t="shared" si="44"/>
        <v>0</v>
      </c>
      <c r="N66" s="103">
        <f t="shared" si="44"/>
        <v>0</v>
      </c>
      <c r="O66" s="103">
        <f t="shared" si="44"/>
        <v>0</v>
      </c>
      <c r="P66" s="264">
        <f t="shared" si="44"/>
        <v>0</v>
      </c>
      <c r="Q66" s="103">
        <f t="shared" si="44"/>
        <v>0</v>
      </c>
      <c r="R66" s="103">
        <f t="shared" si="44"/>
        <v>0</v>
      </c>
      <c r="S66" s="103">
        <f t="shared" si="44"/>
        <v>0</v>
      </c>
      <c r="T66" s="103">
        <f t="shared" si="44"/>
        <v>9.1820000000000004</v>
      </c>
      <c r="U66" s="103">
        <f t="shared" si="44"/>
        <v>0</v>
      </c>
      <c r="V66" s="103">
        <f t="shared" si="44"/>
        <v>0</v>
      </c>
      <c r="W66" s="103">
        <f t="shared" si="44"/>
        <v>4.5</v>
      </c>
      <c r="X66" s="103">
        <f t="shared" si="44"/>
        <v>0</v>
      </c>
      <c r="Y66" s="103">
        <f t="shared" si="44"/>
        <v>0</v>
      </c>
      <c r="Z66" s="103">
        <f t="shared" si="44"/>
        <v>0</v>
      </c>
      <c r="AA66" s="103">
        <f t="shared" si="44"/>
        <v>0</v>
      </c>
      <c r="AB66" s="103">
        <f t="shared" si="44"/>
        <v>0</v>
      </c>
      <c r="AC66" s="103">
        <f t="shared" si="44"/>
        <v>0</v>
      </c>
      <c r="AD66" s="103">
        <f t="shared" si="44"/>
        <v>0</v>
      </c>
      <c r="AE66" s="103">
        <f t="shared" si="44"/>
        <v>0</v>
      </c>
      <c r="AF66" s="103">
        <f t="shared" si="44"/>
        <v>0</v>
      </c>
      <c r="AG66" s="103">
        <f t="shared" si="44"/>
        <v>0</v>
      </c>
      <c r="AH66" s="103">
        <f t="shared" si="44"/>
        <v>0</v>
      </c>
      <c r="AI66" s="103">
        <f t="shared" si="44"/>
        <v>0</v>
      </c>
      <c r="AJ66" s="103">
        <f t="shared" ref="AJ66:BO66" si="45">SUM(AJ67:AJ86)</f>
        <v>0</v>
      </c>
      <c r="AK66" s="314">
        <f t="shared" si="45"/>
        <v>0</v>
      </c>
      <c r="AL66" s="103">
        <f t="shared" si="45"/>
        <v>0</v>
      </c>
      <c r="AM66" s="103">
        <f t="shared" si="45"/>
        <v>0</v>
      </c>
      <c r="AN66" s="103">
        <f t="shared" si="45"/>
        <v>0</v>
      </c>
      <c r="AO66" s="103">
        <f t="shared" si="45"/>
        <v>0</v>
      </c>
      <c r="AP66" s="103">
        <f t="shared" si="45"/>
        <v>0</v>
      </c>
      <c r="AQ66" s="103">
        <f t="shared" si="45"/>
        <v>0</v>
      </c>
      <c r="AR66" s="103">
        <f t="shared" si="45"/>
        <v>0</v>
      </c>
      <c r="AS66" s="103">
        <f t="shared" si="45"/>
        <v>0</v>
      </c>
      <c r="AT66" s="103">
        <f t="shared" si="45"/>
        <v>0</v>
      </c>
      <c r="AU66" s="103">
        <f t="shared" si="45"/>
        <v>0</v>
      </c>
      <c r="AV66" s="103">
        <f t="shared" si="45"/>
        <v>0</v>
      </c>
      <c r="AW66" s="103">
        <f t="shared" si="45"/>
        <v>0</v>
      </c>
      <c r="AX66" s="103">
        <f t="shared" si="45"/>
        <v>0</v>
      </c>
      <c r="AY66" s="103">
        <f t="shared" si="45"/>
        <v>0</v>
      </c>
      <c r="AZ66" s="103">
        <f t="shared" si="45"/>
        <v>0</v>
      </c>
      <c r="BA66" s="103">
        <f t="shared" si="45"/>
        <v>0</v>
      </c>
      <c r="BB66" s="103">
        <f t="shared" si="45"/>
        <v>0</v>
      </c>
      <c r="BC66" s="103">
        <f t="shared" si="45"/>
        <v>0</v>
      </c>
      <c r="BD66" s="103">
        <f t="shared" si="45"/>
        <v>0</v>
      </c>
      <c r="BE66" s="103">
        <f t="shared" si="45"/>
        <v>0</v>
      </c>
      <c r="BF66" s="103">
        <f t="shared" si="45"/>
        <v>0</v>
      </c>
      <c r="BG66" s="103">
        <f t="shared" si="45"/>
        <v>0</v>
      </c>
      <c r="BH66" s="103">
        <f t="shared" si="45"/>
        <v>0</v>
      </c>
      <c r="BI66" s="103">
        <f t="shared" si="45"/>
        <v>0</v>
      </c>
      <c r="BJ66" s="264">
        <f t="shared" si="45"/>
        <v>0</v>
      </c>
      <c r="BK66" s="103">
        <f t="shared" si="45"/>
        <v>0</v>
      </c>
      <c r="BL66" s="103">
        <f t="shared" si="45"/>
        <v>0</v>
      </c>
      <c r="BM66" s="103">
        <f t="shared" si="45"/>
        <v>0</v>
      </c>
      <c r="BN66" s="103">
        <f t="shared" si="45"/>
        <v>0</v>
      </c>
      <c r="BO66" s="103">
        <f t="shared" si="45"/>
        <v>0</v>
      </c>
      <c r="BP66" s="103">
        <f t="shared" ref="BP66:BY66" si="46">SUM(BP67:BP86)</f>
        <v>0</v>
      </c>
      <c r="BQ66" s="103">
        <f t="shared" si="46"/>
        <v>0</v>
      </c>
      <c r="BR66" s="103">
        <f t="shared" si="46"/>
        <v>0</v>
      </c>
      <c r="BS66" s="103">
        <f t="shared" si="46"/>
        <v>0</v>
      </c>
      <c r="BT66" s="103">
        <f t="shared" si="46"/>
        <v>0</v>
      </c>
      <c r="BU66" s="103">
        <f t="shared" si="46"/>
        <v>0</v>
      </c>
      <c r="BV66" s="103">
        <f t="shared" si="46"/>
        <v>0</v>
      </c>
      <c r="BW66" s="103">
        <f t="shared" si="46"/>
        <v>0</v>
      </c>
      <c r="BX66" s="103">
        <f t="shared" si="46"/>
        <v>0</v>
      </c>
      <c r="BY66" s="103">
        <f t="shared" si="46"/>
        <v>-9.1820000000000004</v>
      </c>
      <c r="BZ66" s="105">
        <f t="shared" si="43"/>
        <v>-1</v>
      </c>
      <c r="CA66" s="102"/>
    </row>
    <row r="67" spans="1:79" ht="31.5" x14ac:dyDescent="0.25">
      <c r="A67" s="75" t="s">
        <v>817</v>
      </c>
      <c r="B67" s="327" t="str">
        <f>'10'!B71</f>
        <v>Реконструкция ВЛ-10,0 кВ Ф-23  от ТП-40  до ТП-81 по адресу: Западная часть города  L= 4,5 км (3 провода)</v>
      </c>
      <c r="C67" s="75" t="str">
        <f>'10'!C71</f>
        <v>O_GES_06</v>
      </c>
      <c r="D67" s="288">
        <v>9.1820000000000004</v>
      </c>
      <c r="E67" s="77">
        <f t="shared" ref="E67:K82" si="47">L67+S67+Z67+AG67</f>
        <v>0</v>
      </c>
      <c r="F67" s="288">
        <f t="shared" si="47"/>
        <v>9.1820000000000004</v>
      </c>
      <c r="G67" s="77">
        <f t="shared" si="47"/>
        <v>0</v>
      </c>
      <c r="H67" s="77">
        <f t="shared" si="47"/>
        <v>0</v>
      </c>
      <c r="I67" s="77">
        <f t="shared" si="47"/>
        <v>4.5</v>
      </c>
      <c r="J67" s="77">
        <f t="shared" si="47"/>
        <v>0</v>
      </c>
      <c r="K67" s="77">
        <f t="shared" si="47"/>
        <v>0</v>
      </c>
      <c r="L67" s="77"/>
      <c r="M67" s="288"/>
      <c r="N67" s="77"/>
      <c r="O67" s="77"/>
      <c r="P67" s="288"/>
      <c r="Q67" s="77"/>
      <c r="R67" s="77"/>
      <c r="S67" s="77"/>
      <c r="T67" s="288">
        <v>9.1820000000000004</v>
      </c>
      <c r="U67" s="77"/>
      <c r="V67" s="77"/>
      <c r="W67" s="77">
        <v>4.5</v>
      </c>
      <c r="X67" s="77"/>
      <c r="Y67" s="77"/>
      <c r="Z67" s="77"/>
      <c r="AA67" s="288"/>
      <c r="AB67" s="77"/>
      <c r="AC67" s="77"/>
      <c r="AD67" s="288"/>
      <c r="AE67" s="77"/>
      <c r="AF67" s="77"/>
      <c r="AG67" s="77"/>
      <c r="AH67" s="77"/>
      <c r="AI67" s="77"/>
      <c r="AJ67" s="77"/>
      <c r="AK67" s="77"/>
      <c r="AL67" s="77"/>
      <c r="AM67" s="77"/>
      <c r="AN67" s="77">
        <f t="shared" ref="AN67" si="48">AU67+BB67+BI67+BP67</f>
        <v>0</v>
      </c>
      <c r="AO67" s="77">
        <f t="shared" ref="AO67" si="49">AV67+BC67+BJ67+BQ67</f>
        <v>0</v>
      </c>
      <c r="AP67" s="77">
        <f t="shared" ref="AP67" si="50">AW67+BD67+BK67+BR67</f>
        <v>0</v>
      </c>
      <c r="AQ67" s="77">
        <f t="shared" ref="AQ67" si="51">AX67+BE67+BL67+BS67</f>
        <v>0</v>
      </c>
      <c r="AR67" s="77">
        <f t="shared" ref="AR67" si="52">AY67+BF67+BM67+BT67</f>
        <v>0</v>
      </c>
      <c r="AS67" s="77">
        <f t="shared" ref="AS67" si="53">AZ67+BG67+BN67+BU67</f>
        <v>0</v>
      </c>
      <c r="AT67" s="77">
        <f t="shared" ref="AT67" si="54">BA67+BH67+BO67+BV67</f>
        <v>0</v>
      </c>
      <c r="AU67" s="77"/>
      <c r="AV67" s="77"/>
      <c r="AW67" s="77"/>
      <c r="AX67" s="77"/>
      <c r="AY67" s="77"/>
      <c r="AZ67" s="77"/>
      <c r="BA67" s="77"/>
      <c r="BB67" s="77"/>
      <c r="BC67" s="77"/>
      <c r="BD67" s="77"/>
      <c r="BE67" s="77"/>
      <c r="BF67" s="77"/>
      <c r="BG67" s="77"/>
      <c r="BH67" s="77"/>
      <c r="BI67" s="77"/>
      <c r="BJ67" s="77"/>
      <c r="BK67" s="77"/>
      <c r="BL67" s="77"/>
      <c r="BM67" s="77"/>
      <c r="BN67" s="77"/>
      <c r="BO67" s="77"/>
      <c r="BP67" s="77"/>
      <c r="BQ67" s="77"/>
      <c r="BR67" s="77"/>
      <c r="BS67" s="77"/>
      <c r="BT67" s="77"/>
      <c r="BU67" s="77"/>
      <c r="BV67" s="77"/>
      <c r="BW67" s="77"/>
      <c r="BX67" s="77"/>
      <c r="BY67" s="112">
        <f>BC67-T67</f>
        <v>-9.1820000000000004</v>
      </c>
      <c r="BZ67" s="106">
        <f t="shared" si="43"/>
        <v>-1</v>
      </c>
      <c r="CA67" s="107" t="str">
        <f>'10'!T71</f>
        <v>Из-за несвоевременного финансирования</v>
      </c>
    </row>
    <row r="68" spans="1:79" hidden="1" x14ac:dyDescent="0.25">
      <c r="A68" s="75" t="s">
        <v>817</v>
      </c>
      <c r="B68" s="327">
        <f>'10'!B72</f>
        <v>0</v>
      </c>
      <c r="C68" s="75">
        <f>'10'!C72</f>
        <v>0</v>
      </c>
      <c r="D68" s="288"/>
      <c r="E68" s="77">
        <f t="shared" si="47"/>
        <v>0</v>
      </c>
      <c r="F68" s="288">
        <f t="shared" ref="F68:F86" si="55">M68+T68+AA68+AH68</f>
        <v>0</v>
      </c>
      <c r="G68" s="77">
        <f t="shared" ref="G68:G86" si="56">N68+U68+AB68+AI68</f>
        <v>0</v>
      </c>
      <c r="H68" s="77">
        <f t="shared" ref="H68:H86" si="57">O68+V68+AC68+AJ68</f>
        <v>0</v>
      </c>
      <c r="I68" s="77">
        <f t="shared" ref="I68:I86" si="58">P68+W68+AD68+AK68</f>
        <v>0</v>
      </c>
      <c r="J68" s="77">
        <f t="shared" ref="J68:J86" si="59">Q68+X68+AE68+AL68</f>
        <v>0</v>
      </c>
      <c r="K68" s="77">
        <f t="shared" ref="K68:K86" si="60">R68+Y68+AF68+AM68</f>
        <v>0</v>
      </c>
      <c r="L68" s="77"/>
      <c r="M68" s="288"/>
      <c r="N68" s="77"/>
      <c r="O68" s="77"/>
      <c r="P68" s="288"/>
      <c r="Q68" s="77"/>
      <c r="R68" s="77"/>
      <c r="S68" s="77"/>
      <c r="T68" s="77"/>
      <c r="U68" s="77"/>
      <c r="V68" s="77"/>
      <c r="W68" s="77"/>
      <c r="X68" s="77"/>
      <c r="Y68" s="77"/>
      <c r="Z68" s="77"/>
      <c r="AA68" s="288"/>
      <c r="AB68" s="77"/>
      <c r="AC68" s="77"/>
      <c r="AD68" s="288"/>
      <c r="AE68" s="77"/>
      <c r="AF68" s="77"/>
      <c r="AG68" s="77"/>
      <c r="AH68" s="77"/>
      <c r="AI68" s="77"/>
      <c r="AJ68" s="77"/>
      <c r="AK68" s="77"/>
      <c r="AL68" s="77"/>
      <c r="AM68" s="77"/>
      <c r="AN68" s="77">
        <f t="shared" ref="AN68:AN86" si="61">AU68+BB68+BI68+BP68</f>
        <v>0</v>
      </c>
      <c r="AO68" s="77">
        <f t="shared" ref="AO68:AO86" si="62">AV68+BC68+BJ68+BQ68</f>
        <v>0</v>
      </c>
      <c r="AP68" s="77">
        <f t="shared" ref="AP68:AP86" si="63">AW68+BD68+BK68+BR68</f>
        <v>0</v>
      </c>
      <c r="AQ68" s="77">
        <f t="shared" ref="AQ68:AQ86" si="64">AX68+BE68+BL68+BS68</f>
        <v>0</v>
      </c>
      <c r="AR68" s="77">
        <f t="shared" ref="AR68:AR86" si="65">AY68+BF68+BM68+BT68</f>
        <v>0</v>
      </c>
      <c r="AS68" s="77">
        <f t="shared" ref="AS68:AS86" si="66">AZ68+BG68+BN68+BU68</f>
        <v>0</v>
      </c>
      <c r="AT68" s="77">
        <f t="shared" ref="AT68:AT86" si="67">BA68+BH68+BO68+BV68</f>
        <v>0</v>
      </c>
      <c r="AU68" s="77"/>
      <c r="AV68" s="77"/>
      <c r="AW68" s="77"/>
      <c r="AX68" s="77"/>
      <c r="AY68" s="77"/>
      <c r="AZ68" s="77"/>
      <c r="BA68" s="77"/>
      <c r="BB68" s="77"/>
      <c r="BC68" s="77"/>
      <c r="BD68" s="77"/>
      <c r="BE68" s="77"/>
      <c r="BF68" s="77"/>
      <c r="BG68" s="77"/>
      <c r="BH68" s="77"/>
      <c r="BI68" s="77"/>
      <c r="BJ68" s="77"/>
      <c r="BK68" s="77"/>
      <c r="BL68" s="77"/>
      <c r="BM68" s="77"/>
      <c r="BN68" s="77"/>
      <c r="BO68" s="77"/>
      <c r="BP68" s="77"/>
      <c r="BQ68" s="77"/>
      <c r="BR68" s="77"/>
      <c r="BS68" s="77"/>
      <c r="BT68" s="77"/>
      <c r="BU68" s="77"/>
      <c r="BV68" s="77"/>
      <c r="BW68" s="77"/>
      <c r="BX68" s="77"/>
      <c r="BY68" s="112">
        <f t="shared" ref="BY68:BY80" si="68">BQ68-AH68</f>
        <v>0</v>
      </c>
      <c r="BZ68" s="106">
        <f t="shared" ref="BZ68:BZ80" si="69">IF(AH68&lt;&gt;0,BY68/AH68,0)</f>
        <v>0</v>
      </c>
      <c r="CA68" s="107" t="str">
        <f>'10'!T72</f>
        <v xml:space="preserve"> </v>
      </c>
    </row>
    <row r="69" spans="1:79" hidden="1" x14ac:dyDescent="0.25">
      <c r="A69" s="75" t="s">
        <v>817</v>
      </c>
      <c r="B69" s="327">
        <f>'10'!B73</f>
        <v>0</v>
      </c>
      <c r="C69" s="75">
        <f>'10'!C73</f>
        <v>0</v>
      </c>
      <c r="D69" s="288"/>
      <c r="E69" s="77">
        <f t="shared" si="47"/>
        <v>0</v>
      </c>
      <c r="F69" s="288">
        <f t="shared" si="55"/>
        <v>0</v>
      </c>
      <c r="G69" s="77">
        <f t="shared" si="56"/>
        <v>0</v>
      </c>
      <c r="H69" s="77">
        <f t="shared" si="57"/>
        <v>0</v>
      </c>
      <c r="I69" s="77">
        <f t="shared" si="58"/>
        <v>0</v>
      </c>
      <c r="J69" s="77">
        <f t="shared" si="59"/>
        <v>0</v>
      </c>
      <c r="K69" s="77">
        <f t="shared" si="60"/>
        <v>0</v>
      </c>
      <c r="L69" s="77"/>
      <c r="M69" s="288"/>
      <c r="N69" s="77"/>
      <c r="O69" s="77"/>
      <c r="P69" s="288"/>
      <c r="Q69" s="77"/>
      <c r="R69" s="77"/>
      <c r="S69" s="77"/>
      <c r="T69" s="77"/>
      <c r="U69" s="77"/>
      <c r="V69" s="77"/>
      <c r="W69" s="77"/>
      <c r="X69" s="77"/>
      <c r="Y69" s="77"/>
      <c r="Z69" s="77"/>
      <c r="AA69" s="77"/>
      <c r="AB69" s="77"/>
      <c r="AC69" s="77"/>
      <c r="AD69" s="77"/>
      <c r="AE69" s="77"/>
      <c r="AF69" s="77"/>
      <c r="AG69" s="77"/>
      <c r="AH69" s="77"/>
      <c r="AI69" s="77"/>
      <c r="AJ69" s="77"/>
      <c r="AK69" s="77"/>
      <c r="AL69" s="77"/>
      <c r="AM69" s="77"/>
      <c r="AN69" s="77">
        <f t="shared" si="61"/>
        <v>0</v>
      </c>
      <c r="AO69" s="77">
        <f t="shared" si="62"/>
        <v>0</v>
      </c>
      <c r="AP69" s="77">
        <f t="shared" si="63"/>
        <v>0</v>
      </c>
      <c r="AQ69" s="77">
        <f t="shared" si="64"/>
        <v>0</v>
      </c>
      <c r="AR69" s="77">
        <f t="shared" si="65"/>
        <v>0</v>
      </c>
      <c r="AS69" s="77">
        <f t="shared" si="66"/>
        <v>0</v>
      </c>
      <c r="AT69" s="77">
        <f t="shared" si="67"/>
        <v>0</v>
      </c>
      <c r="AU69" s="77"/>
      <c r="AV69" s="77"/>
      <c r="AW69" s="77"/>
      <c r="AX69" s="77"/>
      <c r="AY69" s="77"/>
      <c r="AZ69" s="77"/>
      <c r="BA69" s="77"/>
      <c r="BB69" s="77"/>
      <c r="BC69" s="77"/>
      <c r="BD69" s="77"/>
      <c r="BE69" s="77"/>
      <c r="BF69" s="77"/>
      <c r="BG69" s="77"/>
      <c r="BH69" s="77"/>
      <c r="BI69" s="77"/>
      <c r="BJ69" s="77"/>
      <c r="BK69" s="77"/>
      <c r="BL69" s="77"/>
      <c r="BM69" s="77"/>
      <c r="BN69" s="77"/>
      <c r="BO69" s="77"/>
      <c r="BP69" s="77"/>
      <c r="BQ69" s="77"/>
      <c r="BR69" s="77"/>
      <c r="BS69" s="77"/>
      <c r="BT69" s="77"/>
      <c r="BU69" s="77"/>
      <c r="BV69" s="77"/>
      <c r="BW69" s="77"/>
      <c r="BX69" s="77"/>
      <c r="BY69" s="112">
        <f t="shared" si="68"/>
        <v>0</v>
      </c>
      <c r="BZ69" s="106">
        <f t="shared" si="69"/>
        <v>0</v>
      </c>
      <c r="CA69" s="107" t="str">
        <f>'10'!T73</f>
        <v xml:space="preserve"> </v>
      </c>
    </row>
    <row r="70" spans="1:79" hidden="1" x14ac:dyDescent="0.25">
      <c r="A70" s="75" t="s">
        <v>817</v>
      </c>
      <c r="B70" s="327">
        <f>'10'!B74</f>
        <v>0</v>
      </c>
      <c r="C70" s="75">
        <f>'10'!C74</f>
        <v>0</v>
      </c>
      <c r="D70" s="288"/>
      <c r="E70" s="77">
        <f t="shared" si="47"/>
        <v>0</v>
      </c>
      <c r="F70" s="288">
        <f t="shared" si="55"/>
        <v>0</v>
      </c>
      <c r="G70" s="77">
        <f t="shared" si="56"/>
        <v>0</v>
      </c>
      <c r="H70" s="77">
        <f t="shared" si="57"/>
        <v>0</v>
      </c>
      <c r="I70" s="77">
        <f t="shared" si="58"/>
        <v>0</v>
      </c>
      <c r="J70" s="77">
        <f t="shared" si="59"/>
        <v>0</v>
      </c>
      <c r="K70" s="77">
        <f t="shared" si="60"/>
        <v>0</v>
      </c>
      <c r="L70" s="77"/>
      <c r="M70" s="288"/>
      <c r="N70" s="77"/>
      <c r="O70" s="77"/>
      <c r="P70" s="288"/>
      <c r="Q70" s="77"/>
      <c r="R70" s="77"/>
      <c r="S70" s="77"/>
      <c r="T70" s="77"/>
      <c r="U70" s="77"/>
      <c r="V70" s="77"/>
      <c r="W70" s="77"/>
      <c r="X70" s="77"/>
      <c r="Y70" s="77"/>
      <c r="Z70" s="77"/>
      <c r="AA70" s="77"/>
      <c r="AB70" s="77"/>
      <c r="AC70" s="77"/>
      <c r="AD70" s="77"/>
      <c r="AE70" s="77"/>
      <c r="AF70" s="77"/>
      <c r="AG70" s="77"/>
      <c r="AH70" s="77"/>
      <c r="AI70" s="77"/>
      <c r="AJ70" s="77"/>
      <c r="AK70" s="77"/>
      <c r="AL70" s="77"/>
      <c r="AM70" s="77"/>
      <c r="AN70" s="77">
        <f t="shared" si="61"/>
        <v>0</v>
      </c>
      <c r="AO70" s="77">
        <f t="shared" si="62"/>
        <v>0</v>
      </c>
      <c r="AP70" s="77">
        <f t="shared" si="63"/>
        <v>0</v>
      </c>
      <c r="AQ70" s="77">
        <f t="shared" si="64"/>
        <v>0</v>
      </c>
      <c r="AR70" s="77">
        <f t="shared" si="65"/>
        <v>0</v>
      </c>
      <c r="AS70" s="77">
        <f t="shared" si="66"/>
        <v>0</v>
      </c>
      <c r="AT70" s="77">
        <f t="shared" si="67"/>
        <v>0</v>
      </c>
      <c r="AU70" s="77"/>
      <c r="AV70" s="77"/>
      <c r="AW70" s="77"/>
      <c r="AX70" s="77"/>
      <c r="AY70" s="77"/>
      <c r="AZ70" s="77"/>
      <c r="BA70" s="77"/>
      <c r="BB70" s="77"/>
      <c r="BC70" s="77"/>
      <c r="BD70" s="77"/>
      <c r="BE70" s="77"/>
      <c r="BF70" s="77"/>
      <c r="BG70" s="77"/>
      <c r="BH70" s="77"/>
      <c r="BI70" s="77"/>
      <c r="BJ70" s="77"/>
      <c r="BK70" s="77"/>
      <c r="BL70" s="77"/>
      <c r="BM70" s="77"/>
      <c r="BN70" s="77"/>
      <c r="BO70" s="77"/>
      <c r="BP70" s="77"/>
      <c r="BQ70" s="77"/>
      <c r="BR70" s="77"/>
      <c r="BS70" s="77"/>
      <c r="BT70" s="77"/>
      <c r="BU70" s="77"/>
      <c r="BV70" s="77"/>
      <c r="BW70" s="77"/>
      <c r="BX70" s="77"/>
      <c r="BY70" s="112">
        <f t="shared" si="68"/>
        <v>0</v>
      </c>
      <c r="BZ70" s="106">
        <f t="shared" si="69"/>
        <v>0</v>
      </c>
      <c r="CA70" s="107" t="str">
        <f>'10'!T74</f>
        <v xml:space="preserve"> </v>
      </c>
    </row>
    <row r="71" spans="1:79" hidden="1" x14ac:dyDescent="0.25">
      <c r="A71" s="75" t="s">
        <v>817</v>
      </c>
      <c r="B71" s="327">
        <f>'10'!B75</f>
        <v>0</v>
      </c>
      <c r="C71" s="75">
        <f>'10'!C75</f>
        <v>0</v>
      </c>
      <c r="D71" s="288"/>
      <c r="E71" s="77">
        <f t="shared" si="47"/>
        <v>0</v>
      </c>
      <c r="F71" s="288">
        <f t="shared" si="55"/>
        <v>0</v>
      </c>
      <c r="G71" s="77">
        <f t="shared" si="56"/>
        <v>0</v>
      </c>
      <c r="H71" s="77">
        <f t="shared" si="57"/>
        <v>0</v>
      </c>
      <c r="I71" s="77">
        <f t="shared" si="58"/>
        <v>0</v>
      </c>
      <c r="J71" s="77">
        <f t="shared" si="59"/>
        <v>0</v>
      </c>
      <c r="K71" s="77">
        <f t="shared" si="60"/>
        <v>0</v>
      </c>
      <c r="L71" s="77"/>
      <c r="M71" s="288"/>
      <c r="N71" s="77"/>
      <c r="O71" s="77"/>
      <c r="P71" s="288"/>
      <c r="Q71" s="77"/>
      <c r="R71" s="77"/>
      <c r="S71" s="77"/>
      <c r="T71" s="77"/>
      <c r="U71" s="77"/>
      <c r="V71" s="77"/>
      <c r="W71" s="77"/>
      <c r="X71" s="77"/>
      <c r="Y71" s="77"/>
      <c r="Z71" s="77"/>
      <c r="AA71" s="77"/>
      <c r="AB71" s="77"/>
      <c r="AC71" s="77"/>
      <c r="AD71" s="77"/>
      <c r="AE71" s="77"/>
      <c r="AF71" s="77"/>
      <c r="AG71" s="77"/>
      <c r="AH71" s="77"/>
      <c r="AI71" s="77"/>
      <c r="AJ71" s="77"/>
      <c r="AK71" s="77"/>
      <c r="AL71" s="77"/>
      <c r="AM71" s="77"/>
      <c r="AN71" s="77">
        <f t="shared" si="61"/>
        <v>0</v>
      </c>
      <c r="AO71" s="77">
        <f t="shared" si="62"/>
        <v>0</v>
      </c>
      <c r="AP71" s="77">
        <f t="shared" si="63"/>
        <v>0</v>
      </c>
      <c r="AQ71" s="77">
        <f t="shared" si="64"/>
        <v>0</v>
      </c>
      <c r="AR71" s="77">
        <f t="shared" si="65"/>
        <v>0</v>
      </c>
      <c r="AS71" s="77">
        <f t="shared" si="66"/>
        <v>0</v>
      </c>
      <c r="AT71" s="77">
        <f t="shared" si="67"/>
        <v>0</v>
      </c>
      <c r="AU71" s="77"/>
      <c r="AV71" s="77"/>
      <c r="AW71" s="77"/>
      <c r="AX71" s="77"/>
      <c r="AY71" s="77"/>
      <c r="AZ71" s="77"/>
      <c r="BA71" s="77"/>
      <c r="BB71" s="77"/>
      <c r="BC71" s="77"/>
      <c r="BD71" s="77"/>
      <c r="BE71" s="77"/>
      <c r="BF71" s="77"/>
      <c r="BG71" s="77"/>
      <c r="BH71" s="77"/>
      <c r="BI71" s="77"/>
      <c r="BJ71" s="77"/>
      <c r="BK71" s="77"/>
      <c r="BL71" s="77"/>
      <c r="BM71" s="77"/>
      <c r="BN71" s="77"/>
      <c r="BO71" s="77"/>
      <c r="BP71" s="77"/>
      <c r="BQ71" s="77"/>
      <c r="BR71" s="77"/>
      <c r="BS71" s="77"/>
      <c r="BT71" s="77"/>
      <c r="BU71" s="77"/>
      <c r="BV71" s="77"/>
      <c r="BW71" s="77"/>
      <c r="BX71" s="77"/>
      <c r="BY71" s="112">
        <f t="shared" si="68"/>
        <v>0</v>
      </c>
      <c r="BZ71" s="106">
        <f t="shared" si="69"/>
        <v>0</v>
      </c>
      <c r="CA71" s="107" t="str">
        <f>'10'!T75</f>
        <v xml:space="preserve"> </v>
      </c>
    </row>
    <row r="72" spans="1:79" hidden="1" x14ac:dyDescent="0.25">
      <c r="A72" s="75" t="s">
        <v>817</v>
      </c>
      <c r="B72" s="327">
        <f>'10'!B76</f>
        <v>0</v>
      </c>
      <c r="C72" s="75">
        <f>'10'!C76</f>
        <v>0</v>
      </c>
      <c r="D72" s="288"/>
      <c r="E72" s="77">
        <f t="shared" si="47"/>
        <v>0</v>
      </c>
      <c r="F72" s="288">
        <f t="shared" si="55"/>
        <v>0</v>
      </c>
      <c r="G72" s="77">
        <f t="shared" si="56"/>
        <v>0</v>
      </c>
      <c r="H72" s="77">
        <f t="shared" si="57"/>
        <v>0</v>
      </c>
      <c r="I72" s="77">
        <f t="shared" si="58"/>
        <v>0</v>
      </c>
      <c r="J72" s="77">
        <f t="shared" si="59"/>
        <v>0</v>
      </c>
      <c r="K72" s="77">
        <f t="shared" si="60"/>
        <v>0</v>
      </c>
      <c r="L72" s="77"/>
      <c r="M72" s="288"/>
      <c r="N72" s="77"/>
      <c r="O72" s="77"/>
      <c r="P72" s="288"/>
      <c r="Q72" s="77"/>
      <c r="R72" s="77"/>
      <c r="S72" s="77"/>
      <c r="T72" s="77"/>
      <c r="U72" s="77"/>
      <c r="V72" s="77"/>
      <c r="W72" s="77"/>
      <c r="X72" s="77"/>
      <c r="Y72" s="77"/>
      <c r="Z72" s="77"/>
      <c r="AA72" s="288"/>
      <c r="AB72" s="77"/>
      <c r="AC72" s="77"/>
      <c r="AD72" s="288"/>
      <c r="AE72" s="77"/>
      <c r="AF72" s="77"/>
      <c r="AG72" s="77"/>
      <c r="AH72" s="77"/>
      <c r="AI72" s="77"/>
      <c r="AJ72" s="77"/>
      <c r="AK72" s="77"/>
      <c r="AL72" s="77"/>
      <c r="AM72" s="77"/>
      <c r="AN72" s="77">
        <f t="shared" si="61"/>
        <v>0</v>
      </c>
      <c r="AO72" s="77">
        <f t="shared" si="62"/>
        <v>0</v>
      </c>
      <c r="AP72" s="77">
        <f t="shared" si="63"/>
        <v>0</v>
      </c>
      <c r="AQ72" s="77">
        <f t="shared" si="64"/>
        <v>0</v>
      </c>
      <c r="AR72" s="77">
        <f t="shared" si="65"/>
        <v>0</v>
      </c>
      <c r="AS72" s="77">
        <f t="shared" si="66"/>
        <v>0</v>
      </c>
      <c r="AT72" s="77">
        <f t="shared" si="67"/>
        <v>0</v>
      </c>
      <c r="AU72" s="77"/>
      <c r="AV72" s="77"/>
      <c r="AW72" s="77"/>
      <c r="AX72" s="77"/>
      <c r="AY72" s="77"/>
      <c r="AZ72" s="77"/>
      <c r="BA72" s="77"/>
      <c r="BB72" s="77"/>
      <c r="BC72" s="77"/>
      <c r="BD72" s="77"/>
      <c r="BE72" s="77"/>
      <c r="BF72" s="77"/>
      <c r="BG72" s="77"/>
      <c r="BH72" s="77"/>
      <c r="BI72" s="77"/>
      <c r="BJ72" s="77"/>
      <c r="BK72" s="77"/>
      <c r="BL72" s="77"/>
      <c r="BM72" s="77"/>
      <c r="BN72" s="77"/>
      <c r="BO72" s="77"/>
      <c r="BP72" s="77"/>
      <c r="BQ72" s="77"/>
      <c r="BR72" s="77"/>
      <c r="BS72" s="77"/>
      <c r="BT72" s="77"/>
      <c r="BU72" s="77"/>
      <c r="BV72" s="77"/>
      <c r="BW72" s="77"/>
      <c r="BX72" s="77"/>
      <c r="BY72" s="112">
        <f t="shared" si="68"/>
        <v>0</v>
      </c>
      <c r="BZ72" s="106">
        <f t="shared" si="69"/>
        <v>0</v>
      </c>
      <c r="CA72" s="107" t="str">
        <f>'10'!T76</f>
        <v xml:space="preserve"> </v>
      </c>
    </row>
    <row r="73" spans="1:79" hidden="1" x14ac:dyDescent="0.25">
      <c r="A73" s="75" t="s">
        <v>817</v>
      </c>
      <c r="B73" s="327">
        <f>'10'!B77</f>
        <v>0</v>
      </c>
      <c r="C73" s="75">
        <f>'10'!C77</f>
        <v>0</v>
      </c>
      <c r="D73" s="288"/>
      <c r="E73" s="77">
        <f t="shared" si="47"/>
        <v>0</v>
      </c>
      <c r="F73" s="288">
        <f t="shared" si="55"/>
        <v>0</v>
      </c>
      <c r="G73" s="77">
        <f t="shared" si="56"/>
        <v>0</v>
      </c>
      <c r="H73" s="77">
        <f t="shared" si="57"/>
        <v>0</v>
      </c>
      <c r="I73" s="77">
        <f t="shared" si="58"/>
        <v>0</v>
      </c>
      <c r="J73" s="77">
        <f t="shared" si="59"/>
        <v>0</v>
      </c>
      <c r="K73" s="77">
        <f t="shared" si="60"/>
        <v>0</v>
      </c>
      <c r="L73" s="77"/>
      <c r="M73" s="288"/>
      <c r="N73" s="77"/>
      <c r="O73" s="77"/>
      <c r="P73" s="288"/>
      <c r="Q73" s="77"/>
      <c r="R73" s="77"/>
      <c r="S73" s="77"/>
      <c r="T73" s="77"/>
      <c r="U73" s="77"/>
      <c r="V73" s="77"/>
      <c r="W73" s="77"/>
      <c r="X73" s="77"/>
      <c r="Y73" s="77"/>
      <c r="Z73" s="77"/>
      <c r="AA73" s="288"/>
      <c r="AB73" s="77"/>
      <c r="AC73" s="77"/>
      <c r="AD73" s="288"/>
      <c r="AE73" s="77"/>
      <c r="AF73" s="77"/>
      <c r="AG73" s="77"/>
      <c r="AH73" s="77"/>
      <c r="AI73" s="77"/>
      <c r="AJ73" s="77"/>
      <c r="AK73" s="77"/>
      <c r="AL73" s="77"/>
      <c r="AM73" s="77"/>
      <c r="AN73" s="77">
        <f t="shared" si="61"/>
        <v>0</v>
      </c>
      <c r="AO73" s="77">
        <f t="shared" si="62"/>
        <v>0</v>
      </c>
      <c r="AP73" s="77">
        <f t="shared" si="63"/>
        <v>0</v>
      </c>
      <c r="AQ73" s="77">
        <f t="shared" si="64"/>
        <v>0</v>
      </c>
      <c r="AR73" s="77">
        <f t="shared" si="65"/>
        <v>0</v>
      </c>
      <c r="AS73" s="77">
        <f t="shared" si="66"/>
        <v>0</v>
      </c>
      <c r="AT73" s="77">
        <f t="shared" si="67"/>
        <v>0</v>
      </c>
      <c r="AU73" s="77"/>
      <c r="AV73" s="77"/>
      <c r="AW73" s="77"/>
      <c r="AX73" s="287"/>
      <c r="AY73" s="77"/>
      <c r="AZ73" s="77"/>
      <c r="BA73" s="77"/>
      <c r="BB73" s="77"/>
      <c r="BC73" s="77"/>
      <c r="BD73" s="77"/>
      <c r="BE73" s="77"/>
      <c r="BF73" s="77"/>
      <c r="BG73" s="77"/>
      <c r="BH73" s="77"/>
      <c r="BI73" s="77"/>
      <c r="BJ73" s="77"/>
      <c r="BK73" s="77"/>
      <c r="BL73" s="77"/>
      <c r="BM73" s="77"/>
      <c r="BN73" s="77"/>
      <c r="BO73" s="77"/>
      <c r="BP73" s="77"/>
      <c r="BQ73" s="77"/>
      <c r="BR73" s="77"/>
      <c r="BS73" s="77"/>
      <c r="BT73" s="77"/>
      <c r="BU73" s="77"/>
      <c r="BV73" s="77"/>
      <c r="BW73" s="77"/>
      <c r="BX73" s="77"/>
      <c r="BY73" s="112">
        <f t="shared" si="68"/>
        <v>0</v>
      </c>
      <c r="BZ73" s="106">
        <f t="shared" si="69"/>
        <v>0</v>
      </c>
      <c r="CA73" s="107" t="str">
        <f>'10'!T77</f>
        <v xml:space="preserve"> </v>
      </c>
    </row>
    <row r="74" spans="1:79" hidden="1" x14ac:dyDescent="0.25">
      <c r="A74" s="75" t="s">
        <v>817</v>
      </c>
      <c r="B74" s="327">
        <f>'10'!B78</f>
        <v>0</v>
      </c>
      <c r="C74" s="75">
        <f>'10'!C78</f>
        <v>0</v>
      </c>
      <c r="D74" s="288"/>
      <c r="E74" s="77">
        <f t="shared" si="47"/>
        <v>0</v>
      </c>
      <c r="F74" s="288">
        <f t="shared" si="55"/>
        <v>0</v>
      </c>
      <c r="G74" s="77">
        <f t="shared" si="56"/>
        <v>0</v>
      </c>
      <c r="H74" s="77">
        <f t="shared" si="57"/>
        <v>0</v>
      </c>
      <c r="I74" s="77">
        <f t="shared" si="58"/>
        <v>0</v>
      </c>
      <c r="J74" s="77">
        <f t="shared" si="59"/>
        <v>0</v>
      </c>
      <c r="K74" s="77">
        <f t="shared" si="60"/>
        <v>0</v>
      </c>
      <c r="L74" s="77"/>
      <c r="M74" s="288"/>
      <c r="N74" s="77"/>
      <c r="O74" s="77"/>
      <c r="P74" s="288"/>
      <c r="Q74" s="77"/>
      <c r="R74" s="77"/>
      <c r="S74" s="77"/>
      <c r="T74" s="288"/>
      <c r="U74" s="77"/>
      <c r="V74" s="77"/>
      <c r="W74" s="288"/>
      <c r="X74" s="77"/>
      <c r="Y74" s="77"/>
      <c r="Z74" s="77"/>
      <c r="AA74" s="77"/>
      <c r="AB74" s="77"/>
      <c r="AC74" s="77"/>
      <c r="AD74" s="77"/>
      <c r="AE74" s="77"/>
      <c r="AF74" s="77"/>
      <c r="AG74" s="77"/>
      <c r="AH74" s="77"/>
      <c r="AI74" s="77"/>
      <c r="AJ74" s="77"/>
      <c r="AK74" s="77"/>
      <c r="AL74" s="77"/>
      <c r="AM74" s="77"/>
      <c r="AN74" s="77">
        <f t="shared" si="61"/>
        <v>0</v>
      </c>
      <c r="AO74" s="77">
        <f t="shared" si="62"/>
        <v>0</v>
      </c>
      <c r="AP74" s="77">
        <f t="shared" si="63"/>
        <v>0</v>
      </c>
      <c r="AQ74" s="77">
        <f t="shared" si="64"/>
        <v>0</v>
      </c>
      <c r="AR74" s="77">
        <f t="shared" si="65"/>
        <v>0</v>
      </c>
      <c r="AS74" s="77">
        <f t="shared" si="66"/>
        <v>0</v>
      </c>
      <c r="AT74" s="77">
        <f t="shared" si="67"/>
        <v>0</v>
      </c>
      <c r="AU74" s="77"/>
      <c r="AV74" s="77"/>
      <c r="AW74" s="77"/>
      <c r="AX74" s="77"/>
      <c r="AY74" s="77"/>
      <c r="AZ74" s="77"/>
      <c r="BA74" s="77"/>
      <c r="BB74" s="77"/>
      <c r="BC74" s="288"/>
      <c r="BD74" s="77"/>
      <c r="BE74" s="77"/>
      <c r="BF74" s="288"/>
      <c r="BG74" s="77"/>
      <c r="BH74" s="77"/>
      <c r="BI74" s="77"/>
      <c r="BJ74" s="77"/>
      <c r="BK74" s="77"/>
      <c r="BL74" s="77"/>
      <c r="BM74" s="77"/>
      <c r="BN74" s="77"/>
      <c r="BO74" s="77"/>
      <c r="BP74" s="77"/>
      <c r="BQ74" s="77"/>
      <c r="BR74" s="77"/>
      <c r="BS74" s="77"/>
      <c r="BT74" s="77"/>
      <c r="BU74" s="77"/>
      <c r="BV74" s="77"/>
      <c r="BW74" s="77"/>
      <c r="BX74" s="77"/>
      <c r="BY74" s="112">
        <f t="shared" si="68"/>
        <v>0</v>
      </c>
      <c r="BZ74" s="106">
        <f t="shared" si="69"/>
        <v>0</v>
      </c>
      <c r="CA74" s="107">
        <f>'10'!T78</f>
        <v>0</v>
      </c>
    </row>
    <row r="75" spans="1:79" hidden="1" x14ac:dyDescent="0.25">
      <c r="A75" s="75" t="s">
        <v>817</v>
      </c>
      <c r="B75" s="327">
        <f>'10'!B79</f>
        <v>0</v>
      </c>
      <c r="C75" s="75">
        <f>'10'!C79</f>
        <v>0</v>
      </c>
      <c r="D75" s="288"/>
      <c r="E75" s="77">
        <f t="shared" si="47"/>
        <v>0</v>
      </c>
      <c r="F75" s="288">
        <f t="shared" si="55"/>
        <v>0</v>
      </c>
      <c r="G75" s="77">
        <f t="shared" si="56"/>
        <v>0</v>
      </c>
      <c r="H75" s="77">
        <f t="shared" si="57"/>
        <v>0</v>
      </c>
      <c r="I75" s="77">
        <f t="shared" si="58"/>
        <v>0</v>
      </c>
      <c r="J75" s="77">
        <f t="shared" si="59"/>
        <v>0</v>
      </c>
      <c r="K75" s="77">
        <f t="shared" si="60"/>
        <v>0</v>
      </c>
      <c r="L75" s="77"/>
      <c r="M75" s="288"/>
      <c r="N75" s="77"/>
      <c r="O75" s="77"/>
      <c r="P75" s="288"/>
      <c r="Q75" s="77"/>
      <c r="R75" s="77"/>
      <c r="S75" s="77"/>
      <c r="T75" s="288"/>
      <c r="U75" s="77"/>
      <c r="V75" s="77"/>
      <c r="W75" s="288"/>
      <c r="X75" s="77"/>
      <c r="Y75" s="77"/>
      <c r="Z75" s="77"/>
      <c r="AA75" s="77"/>
      <c r="AB75" s="77"/>
      <c r="AC75" s="77"/>
      <c r="AD75" s="77"/>
      <c r="AE75" s="77"/>
      <c r="AF75" s="77"/>
      <c r="AG75" s="77"/>
      <c r="AH75" s="77"/>
      <c r="AI75" s="77"/>
      <c r="AJ75" s="77"/>
      <c r="AK75" s="77"/>
      <c r="AL75" s="77"/>
      <c r="AM75" s="77"/>
      <c r="AN75" s="77">
        <f t="shared" si="61"/>
        <v>0</v>
      </c>
      <c r="AO75" s="77">
        <f t="shared" si="62"/>
        <v>0</v>
      </c>
      <c r="AP75" s="77">
        <f t="shared" si="63"/>
        <v>0</v>
      </c>
      <c r="AQ75" s="77">
        <f t="shared" si="64"/>
        <v>0</v>
      </c>
      <c r="AR75" s="77">
        <f t="shared" si="65"/>
        <v>0</v>
      </c>
      <c r="AS75" s="77">
        <f t="shared" si="66"/>
        <v>0</v>
      </c>
      <c r="AT75" s="77">
        <f t="shared" si="67"/>
        <v>0</v>
      </c>
      <c r="AU75" s="77"/>
      <c r="AV75" s="77"/>
      <c r="AW75" s="77"/>
      <c r="AX75" s="77"/>
      <c r="AY75" s="77"/>
      <c r="AZ75" s="77"/>
      <c r="BA75" s="77"/>
      <c r="BB75" s="77"/>
      <c r="BC75" s="77"/>
      <c r="BD75" s="77"/>
      <c r="BE75" s="77"/>
      <c r="BF75" s="77"/>
      <c r="BG75" s="77"/>
      <c r="BH75" s="77"/>
      <c r="BI75" s="77"/>
      <c r="BJ75" s="77"/>
      <c r="BK75" s="77"/>
      <c r="BL75" s="77"/>
      <c r="BM75" s="77"/>
      <c r="BN75" s="77"/>
      <c r="BO75" s="77"/>
      <c r="BP75" s="77"/>
      <c r="BQ75" s="77"/>
      <c r="BR75" s="77"/>
      <c r="BS75" s="77"/>
      <c r="BT75" s="77"/>
      <c r="BU75" s="77"/>
      <c r="BV75" s="77"/>
      <c r="BW75" s="77"/>
      <c r="BX75" s="77"/>
      <c r="BY75" s="112">
        <f t="shared" si="68"/>
        <v>0</v>
      </c>
      <c r="BZ75" s="106">
        <f t="shared" si="69"/>
        <v>0</v>
      </c>
      <c r="CA75" s="107" t="str">
        <f>'10'!T79</f>
        <v xml:space="preserve"> </v>
      </c>
    </row>
    <row r="76" spans="1:79" hidden="1" x14ac:dyDescent="0.25">
      <c r="A76" s="75" t="s">
        <v>817</v>
      </c>
      <c r="B76" s="327">
        <f>'10'!B80</f>
        <v>0</v>
      </c>
      <c r="C76" s="75">
        <f>'10'!C80</f>
        <v>0</v>
      </c>
      <c r="D76" s="288"/>
      <c r="E76" s="77">
        <f t="shared" si="47"/>
        <v>0</v>
      </c>
      <c r="F76" s="288">
        <f t="shared" si="55"/>
        <v>0</v>
      </c>
      <c r="G76" s="77">
        <f t="shared" si="56"/>
        <v>0</v>
      </c>
      <c r="H76" s="77">
        <f t="shared" si="57"/>
        <v>0</v>
      </c>
      <c r="I76" s="77">
        <f t="shared" si="58"/>
        <v>0</v>
      </c>
      <c r="J76" s="77">
        <f t="shared" si="59"/>
        <v>0</v>
      </c>
      <c r="K76" s="77">
        <f t="shared" si="60"/>
        <v>0</v>
      </c>
      <c r="L76" s="77"/>
      <c r="M76" s="288"/>
      <c r="N76" s="77"/>
      <c r="O76" s="77"/>
      <c r="P76" s="288"/>
      <c r="Q76" s="77"/>
      <c r="R76" s="77"/>
      <c r="S76" s="77"/>
      <c r="T76" s="288"/>
      <c r="U76" s="77"/>
      <c r="V76" s="77"/>
      <c r="W76" s="288"/>
      <c r="X76" s="77"/>
      <c r="Y76" s="77"/>
      <c r="Z76" s="77"/>
      <c r="AA76" s="77"/>
      <c r="AB76" s="77"/>
      <c r="AC76" s="77"/>
      <c r="AD76" s="77"/>
      <c r="AE76" s="77"/>
      <c r="AF76" s="77"/>
      <c r="AG76" s="77"/>
      <c r="AH76" s="77"/>
      <c r="AI76" s="77"/>
      <c r="AJ76" s="77"/>
      <c r="AK76" s="77"/>
      <c r="AL76" s="77"/>
      <c r="AM76" s="77"/>
      <c r="AN76" s="77">
        <f t="shared" si="61"/>
        <v>0</v>
      </c>
      <c r="AO76" s="77">
        <f t="shared" si="62"/>
        <v>0</v>
      </c>
      <c r="AP76" s="77">
        <f t="shared" si="63"/>
        <v>0</v>
      </c>
      <c r="AQ76" s="77">
        <f t="shared" si="64"/>
        <v>0</v>
      </c>
      <c r="AR76" s="77">
        <f t="shared" si="65"/>
        <v>0</v>
      </c>
      <c r="AS76" s="77">
        <f t="shared" si="66"/>
        <v>0</v>
      </c>
      <c r="AT76" s="77">
        <f t="shared" si="67"/>
        <v>0</v>
      </c>
      <c r="AU76" s="77"/>
      <c r="AV76" s="77"/>
      <c r="AW76" s="77"/>
      <c r="AX76" s="77"/>
      <c r="AY76" s="77"/>
      <c r="AZ76" s="77"/>
      <c r="BA76" s="77"/>
      <c r="BB76" s="77"/>
      <c r="BC76" s="77"/>
      <c r="BD76" s="77"/>
      <c r="BE76" s="77"/>
      <c r="BF76" s="77"/>
      <c r="BG76" s="77"/>
      <c r="BH76" s="77"/>
      <c r="BI76" s="77"/>
      <c r="BJ76" s="77"/>
      <c r="BK76" s="77"/>
      <c r="BL76" s="77"/>
      <c r="BM76" s="77"/>
      <c r="BN76" s="77"/>
      <c r="BO76" s="77"/>
      <c r="BP76" s="77"/>
      <c r="BQ76" s="77"/>
      <c r="BR76" s="77"/>
      <c r="BS76" s="77"/>
      <c r="BT76" s="77"/>
      <c r="BU76" s="77"/>
      <c r="BV76" s="77"/>
      <c r="BW76" s="77"/>
      <c r="BX76" s="77"/>
      <c r="BY76" s="112">
        <f t="shared" si="68"/>
        <v>0</v>
      </c>
      <c r="BZ76" s="106">
        <f t="shared" si="69"/>
        <v>0</v>
      </c>
      <c r="CA76" s="107" t="str">
        <f>'10'!T80</f>
        <v xml:space="preserve"> </v>
      </c>
    </row>
    <row r="77" spans="1:79" hidden="1" x14ac:dyDescent="0.25">
      <c r="A77" s="75" t="s">
        <v>817</v>
      </c>
      <c r="B77" s="327">
        <f>'10'!B81</f>
        <v>0</v>
      </c>
      <c r="C77" s="75">
        <f>'10'!C81</f>
        <v>0</v>
      </c>
      <c r="D77" s="288"/>
      <c r="E77" s="77">
        <f t="shared" si="47"/>
        <v>0</v>
      </c>
      <c r="F77" s="288">
        <f t="shared" si="55"/>
        <v>0</v>
      </c>
      <c r="G77" s="77">
        <f t="shared" si="56"/>
        <v>0</v>
      </c>
      <c r="H77" s="77">
        <f t="shared" si="57"/>
        <v>0</v>
      </c>
      <c r="I77" s="77">
        <f t="shared" si="58"/>
        <v>0</v>
      </c>
      <c r="J77" s="77">
        <f t="shared" si="59"/>
        <v>0</v>
      </c>
      <c r="K77" s="77">
        <f t="shared" si="60"/>
        <v>0</v>
      </c>
      <c r="L77" s="77"/>
      <c r="M77" s="287"/>
      <c r="N77" s="287"/>
      <c r="O77" s="287"/>
      <c r="P77" s="287"/>
      <c r="Q77" s="77"/>
      <c r="R77" s="77"/>
      <c r="S77" s="77"/>
      <c r="T77" s="77"/>
      <c r="U77" s="77"/>
      <c r="V77" s="77"/>
      <c r="W77" s="77"/>
      <c r="X77" s="77"/>
      <c r="Y77" s="77"/>
      <c r="Z77" s="77"/>
      <c r="AA77" s="77"/>
      <c r="AB77" s="77"/>
      <c r="AC77" s="77"/>
      <c r="AD77" s="77"/>
      <c r="AE77" s="77"/>
      <c r="AF77" s="77"/>
      <c r="AG77" s="77"/>
      <c r="AH77" s="288"/>
      <c r="AI77" s="77"/>
      <c r="AJ77" s="77"/>
      <c r="AK77" s="288"/>
      <c r="AL77" s="77"/>
      <c r="AM77" s="77"/>
      <c r="AN77" s="77">
        <f t="shared" si="61"/>
        <v>0</v>
      </c>
      <c r="AO77" s="77">
        <f t="shared" si="62"/>
        <v>0</v>
      </c>
      <c r="AP77" s="77">
        <f t="shared" si="63"/>
        <v>0</v>
      </c>
      <c r="AQ77" s="77">
        <f t="shared" si="64"/>
        <v>0</v>
      </c>
      <c r="AR77" s="77">
        <f t="shared" si="65"/>
        <v>0</v>
      </c>
      <c r="AS77" s="77">
        <f t="shared" si="66"/>
        <v>0</v>
      </c>
      <c r="AT77" s="77">
        <f t="shared" si="67"/>
        <v>0</v>
      </c>
      <c r="AU77" s="77"/>
      <c r="AV77" s="77"/>
      <c r="AW77" s="77"/>
      <c r="AX77" s="77"/>
      <c r="AY77" s="77"/>
      <c r="AZ77" s="77"/>
      <c r="BA77" s="77"/>
      <c r="BB77" s="77"/>
      <c r="BC77" s="77"/>
      <c r="BD77" s="77"/>
      <c r="BE77" s="77"/>
      <c r="BF77" s="77"/>
      <c r="BG77" s="77"/>
      <c r="BH77" s="77"/>
      <c r="BI77" s="77"/>
      <c r="BJ77" s="77"/>
      <c r="BK77" s="77"/>
      <c r="BL77" s="77"/>
      <c r="BM77" s="77"/>
      <c r="BN77" s="77"/>
      <c r="BO77" s="77"/>
      <c r="BP77" s="77"/>
      <c r="BQ77" s="77"/>
      <c r="BR77" s="77"/>
      <c r="BS77" s="77"/>
      <c r="BT77" s="77"/>
      <c r="BU77" s="77"/>
      <c r="BV77" s="77"/>
      <c r="BW77" s="77"/>
      <c r="BX77" s="77"/>
      <c r="BY77" s="112">
        <f t="shared" si="68"/>
        <v>0</v>
      </c>
      <c r="BZ77" s="106">
        <f t="shared" si="69"/>
        <v>0</v>
      </c>
      <c r="CA77" s="107" t="str">
        <f>'10'!T81</f>
        <v xml:space="preserve"> </v>
      </c>
    </row>
    <row r="78" spans="1:79" hidden="1" x14ac:dyDescent="0.25">
      <c r="A78" s="75" t="s">
        <v>817</v>
      </c>
      <c r="B78" s="327">
        <f>'10'!B82</f>
        <v>0</v>
      </c>
      <c r="C78" s="75">
        <f>'10'!C82</f>
        <v>0</v>
      </c>
      <c r="D78" s="288"/>
      <c r="E78" s="77">
        <f t="shared" si="47"/>
        <v>0</v>
      </c>
      <c r="F78" s="288">
        <f t="shared" si="55"/>
        <v>0</v>
      </c>
      <c r="G78" s="77">
        <f t="shared" si="56"/>
        <v>0</v>
      </c>
      <c r="H78" s="77">
        <f t="shared" si="57"/>
        <v>0</v>
      </c>
      <c r="I78" s="77">
        <f t="shared" si="58"/>
        <v>0</v>
      </c>
      <c r="J78" s="77">
        <f t="shared" si="59"/>
        <v>0</v>
      </c>
      <c r="K78" s="77">
        <f t="shared" si="60"/>
        <v>0</v>
      </c>
      <c r="L78" s="77"/>
      <c r="M78" s="287"/>
      <c r="N78" s="287"/>
      <c r="O78" s="287"/>
      <c r="P78" s="287"/>
      <c r="Q78" s="77"/>
      <c r="R78" s="77"/>
      <c r="S78" s="77"/>
      <c r="T78" s="77"/>
      <c r="U78" s="77"/>
      <c r="V78" s="77"/>
      <c r="W78" s="77"/>
      <c r="X78" s="77"/>
      <c r="Y78" s="77"/>
      <c r="Z78" s="77"/>
      <c r="AA78" s="77"/>
      <c r="AB78" s="77"/>
      <c r="AC78" s="77"/>
      <c r="AD78" s="77"/>
      <c r="AE78" s="77"/>
      <c r="AF78" s="77"/>
      <c r="AG78" s="77"/>
      <c r="AH78" s="288"/>
      <c r="AI78" s="77"/>
      <c r="AJ78" s="77"/>
      <c r="AK78" s="288"/>
      <c r="AL78" s="77"/>
      <c r="AM78" s="77"/>
      <c r="AN78" s="77">
        <f t="shared" si="61"/>
        <v>0</v>
      </c>
      <c r="AO78" s="77">
        <f t="shared" si="62"/>
        <v>0</v>
      </c>
      <c r="AP78" s="77">
        <f t="shared" si="63"/>
        <v>0</v>
      </c>
      <c r="AQ78" s="77">
        <f t="shared" si="64"/>
        <v>0</v>
      </c>
      <c r="AR78" s="77">
        <f t="shared" si="65"/>
        <v>0</v>
      </c>
      <c r="AS78" s="77">
        <f t="shared" si="66"/>
        <v>0</v>
      </c>
      <c r="AT78" s="77">
        <f t="shared" si="67"/>
        <v>0</v>
      </c>
      <c r="AU78" s="77"/>
      <c r="AV78" s="77"/>
      <c r="AW78" s="77"/>
      <c r="AX78" s="77"/>
      <c r="AY78" s="77"/>
      <c r="AZ78" s="77"/>
      <c r="BA78" s="77"/>
      <c r="BB78" s="77"/>
      <c r="BC78" s="77"/>
      <c r="BD78" s="77"/>
      <c r="BE78" s="77"/>
      <c r="BF78" s="77"/>
      <c r="BG78" s="77"/>
      <c r="BH78" s="77"/>
      <c r="BI78" s="77"/>
      <c r="BJ78" s="77"/>
      <c r="BK78" s="77"/>
      <c r="BL78" s="77"/>
      <c r="BM78" s="77"/>
      <c r="BN78" s="77"/>
      <c r="BO78" s="77"/>
      <c r="BP78" s="77"/>
      <c r="BQ78" s="77"/>
      <c r="BR78" s="77"/>
      <c r="BS78" s="77"/>
      <c r="BT78" s="77"/>
      <c r="BU78" s="77"/>
      <c r="BV78" s="77"/>
      <c r="BW78" s="77"/>
      <c r="BX78" s="77"/>
      <c r="BY78" s="112">
        <f t="shared" si="68"/>
        <v>0</v>
      </c>
      <c r="BZ78" s="106">
        <f t="shared" si="69"/>
        <v>0</v>
      </c>
      <c r="CA78" s="107" t="str">
        <f>'10'!T82</f>
        <v xml:space="preserve"> </v>
      </c>
    </row>
    <row r="79" spans="1:79" hidden="1" x14ac:dyDescent="0.25">
      <c r="A79" s="75" t="s">
        <v>817</v>
      </c>
      <c r="B79" s="327">
        <f>'10'!B83</f>
        <v>0</v>
      </c>
      <c r="C79" s="75">
        <f>'10'!C83</f>
        <v>0</v>
      </c>
      <c r="D79" s="288"/>
      <c r="E79" s="77">
        <f t="shared" si="47"/>
        <v>0</v>
      </c>
      <c r="F79" s="288">
        <f t="shared" si="55"/>
        <v>0</v>
      </c>
      <c r="G79" s="77">
        <f t="shared" si="56"/>
        <v>0</v>
      </c>
      <c r="H79" s="77">
        <f t="shared" si="57"/>
        <v>0</v>
      </c>
      <c r="I79" s="77">
        <f t="shared" si="58"/>
        <v>0</v>
      </c>
      <c r="J79" s="77">
        <f t="shared" si="59"/>
        <v>0</v>
      </c>
      <c r="K79" s="77">
        <f t="shared" si="60"/>
        <v>0</v>
      </c>
      <c r="L79" s="77"/>
      <c r="M79" s="287"/>
      <c r="N79" s="287"/>
      <c r="O79" s="287"/>
      <c r="P79" s="287"/>
      <c r="Q79" s="77"/>
      <c r="R79" s="77"/>
      <c r="S79" s="77"/>
      <c r="T79" s="77"/>
      <c r="U79" s="77"/>
      <c r="V79" s="77"/>
      <c r="W79" s="77"/>
      <c r="X79" s="77"/>
      <c r="Y79" s="77"/>
      <c r="Z79" s="77"/>
      <c r="AA79" s="77"/>
      <c r="AB79" s="77"/>
      <c r="AC79" s="77"/>
      <c r="AD79" s="77"/>
      <c r="AE79" s="77"/>
      <c r="AF79" s="77"/>
      <c r="AG79" s="77"/>
      <c r="AH79" s="288"/>
      <c r="AI79" s="77"/>
      <c r="AJ79" s="77"/>
      <c r="AK79" s="288"/>
      <c r="AL79" s="77"/>
      <c r="AM79" s="77"/>
      <c r="AN79" s="77">
        <f t="shared" si="61"/>
        <v>0</v>
      </c>
      <c r="AO79" s="77">
        <f t="shared" si="62"/>
        <v>0</v>
      </c>
      <c r="AP79" s="77">
        <f t="shared" si="63"/>
        <v>0</v>
      </c>
      <c r="AQ79" s="77">
        <f t="shared" si="64"/>
        <v>0</v>
      </c>
      <c r="AR79" s="77">
        <f t="shared" si="65"/>
        <v>0</v>
      </c>
      <c r="AS79" s="77">
        <f t="shared" si="66"/>
        <v>0</v>
      </c>
      <c r="AT79" s="77">
        <f t="shared" si="67"/>
        <v>0</v>
      </c>
      <c r="AU79" s="77"/>
      <c r="AV79" s="77"/>
      <c r="AW79" s="77"/>
      <c r="AX79" s="77"/>
      <c r="AY79" s="77"/>
      <c r="AZ79" s="77"/>
      <c r="BA79" s="77"/>
      <c r="BB79" s="77"/>
      <c r="BC79" s="77"/>
      <c r="BD79" s="77"/>
      <c r="BE79" s="77"/>
      <c r="BF79" s="77"/>
      <c r="BG79" s="77"/>
      <c r="BH79" s="77"/>
      <c r="BI79" s="77"/>
      <c r="BJ79" s="77"/>
      <c r="BK79" s="77"/>
      <c r="BL79" s="77"/>
      <c r="BM79" s="77"/>
      <c r="BN79" s="77"/>
      <c r="BO79" s="77"/>
      <c r="BP79" s="77"/>
      <c r="BQ79" s="77"/>
      <c r="BR79" s="77"/>
      <c r="BS79" s="77"/>
      <c r="BT79" s="77"/>
      <c r="BU79" s="77"/>
      <c r="BV79" s="77"/>
      <c r="BW79" s="77"/>
      <c r="BX79" s="77"/>
      <c r="BY79" s="112">
        <f t="shared" si="68"/>
        <v>0</v>
      </c>
      <c r="BZ79" s="106">
        <f t="shared" si="69"/>
        <v>0</v>
      </c>
      <c r="CA79" s="107" t="str">
        <f>'10'!T83</f>
        <v xml:space="preserve"> </v>
      </c>
    </row>
    <row r="80" spans="1:79" hidden="1" x14ac:dyDescent="0.25">
      <c r="A80" s="75" t="s">
        <v>817</v>
      </c>
      <c r="B80" s="327">
        <f>'10'!B84</f>
        <v>0</v>
      </c>
      <c r="C80" s="75">
        <f>'10'!C84</f>
        <v>0</v>
      </c>
      <c r="D80" s="288"/>
      <c r="E80" s="77">
        <f t="shared" si="47"/>
        <v>0</v>
      </c>
      <c r="F80" s="288">
        <f t="shared" si="55"/>
        <v>0</v>
      </c>
      <c r="G80" s="77">
        <f t="shared" si="56"/>
        <v>0</v>
      </c>
      <c r="H80" s="77">
        <f t="shared" si="57"/>
        <v>0</v>
      </c>
      <c r="I80" s="77">
        <f t="shared" si="58"/>
        <v>0</v>
      </c>
      <c r="J80" s="77">
        <f t="shared" si="59"/>
        <v>0</v>
      </c>
      <c r="K80" s="77">
        <f t="shared" si="60"/>
        <v>0</v>
      </c>
      <c r="L80" s="77"/>
      <c r="M80" s="287"/>
      <c r="N80" s="287"/>
      <c r="O80" s="287"/>
      <c r="P80" s="287"/>
      <c r="Q80" s="77"/>
      <c r="R80" s="77"/>
      <c r="S80" s="77"/>
      <c r="T80" s="77"/>
      <c r="U80" s="77"/>
      <c r="V80" s="77"/>
      <c r="W80" s="77"/>
      <c r="X80" s="77"/>
      <c r="Y80" s="77"/>
      <c r="Z80" s="77"/>
      <c r="AA80" s="77"/>
      <c r="AB80" s="77"/>
      <c r="AC80" s="77"/>
      <c r="AD80" s="77"/>
      <c r="AE80" s="77"/>
      <c r="AF80" s="77"/>
      <c r="AG80" s="77"/>
      <c r="AH80" s="288"/>
      <c r="AI80" s="77"/>
      <c r="AJ80" s="77"/>
      <c r="AK80" s="288"/>
      <c r="AL80" s="77"/>
      <c r="AM80" s="77"/>
      <c r="AN80" s="77">
        <f t="shared" si="61"/>
        <v>0</v>
      </c>
      <c r="AO80" s="77">
        <f t="shared" si="62"/>
        <v>0</v>
      </c>
      <c r="AP80" s="77">
        <f t="shared" si="63"/>
        <v>0</v>
      </c>
      <c r="AQ80" s="77">
        <f t="shared" si="64"/>
        <v>0</v>
      </c>
      <c r="AR80" s="77">
        <f t="shared" si="65"/>
        <v>0</v>
      </c>
      <c r="AS80" s="77">
        <f t="shared" si="66"/>
        <v>0</v>
      </c>
      <c r="AT80" s="77">
        <f t="shared" si="67"/>
        <v>0</v>
      </c>
      <c r="AU80" s="77"/>
      <c r="AV80" s="77"/>
      <c r="AW80" s="77"/>
      <c r="AX80" s="77"/>
      <c r="AY80" s="77"/>
      <c r="AZ80" s="77"/>
      <c r="BA80" s="77"/>
      <c r="BB80" s="77"/>
      <c r="BC80" s="77"/>
      <c r="BD80" s="77"/>
      <c r="BE80" s="77"/>
      <c r="BF80" s="77"/>
      <c r="BG80" s="77"/>
      <c r="BH80" s="77"/>
      <c r="BI80" s="77"/>
      <c r="BJ80" s="77"/>
      <c r="BK80" s="77"/>
      <c r="BL80" s="77"/>
      <c r="BM80" s="77"/>
      <c r="BN80" s="77"/>
      <c r="BO80" s="77"/>
      <c r="BP80" s="77"/>
      <c r="BQ80" s="77"/>
      <c r="BR80" s="77"/>
      <c r="BS80" s="77"/>
      <c r="BT80" s="77"/>
      <c r="BU80" s="77"/>
      <c r="BV80" s="77"/>
      <c r="BW80" s="77"/>
      <c r="BX80" s="77"/>
      <c r="BY80" s="112">
        <f t="shared" si="68"/>
        <v>0</v>
      </c>
      <c r="BZ80" s="106">
        <f t="shared" si="69"/>
        <v>0</v>
      </c>
      <c r="CA80" s="107" t="str">
        <f>'10'!T84</f>
        <v xml:space="preserve"> </v>
      </c>
    </row>
    <row r="81" spans="1:79" hidden="1" x14ac:dyDescent="0.25">
      <c r="A81" s="75"/>
      <c r="B81" s="76"/>
      <c r="C81" s="75"/>
      <c r="D81" s="288"/>
      <c r="E81" s="77">
        <f t="shared" si="47"/>
        <v>0</v>
      </c>
      <c r="F81" s="288">
        <f t="shared" si="55"/>
        <v>0</v>
      </c>
      <c r="G81" s="77">
        <f t="shared" si="56"/>
        <v>0</v>
      </c>
      <c r="H81" s="77">
        <f t="shared" si="57"/>
        <v>0</v>
      </c>
      <c r="I81" s="77">
        <f t="shared" si="58"/>
        <v>0</v>
      </c>
      <c r="J81" s="77">
        <f t="shared" si="59"/>
        <v>0</v>
      </c>
      <c r="K81" s="77">
        <f t="shared" si="60"/>
        <v>0</v>
      </c>
      <c r="L81" s="77"/>
      <c r="M81" s="288"/>
      <c r="N81" s="77"/>
      <c r="O81" s="77"/>
      <c r="P81" s="288"/>
      <c r="Q81" s="77"/>
      <c r="R81" s="77"/>
      <c r="S81" s="77"/>
      <c r="T81" s="77"/>
      <c r="U81" s="77"/>
      <c r="V81" s="77"/>
      <c r="W81" s="77"/>
      <c r="X81" s="77"/>
      <c r="Y81" s="77"/>
      <c r="Z81" s="77"/>
      <c r="AA81" s="77"/>
      <c r="AB81" s="77"/>
      <c r="AC81" s="77"/>
      <c r="AD81" s="77"/>
      <c r="AE81" s="77"/>
      <c r="AF81" s="77"/>
      <c r="AG81" s="77"/>
      <c r="AH81" s="77"/>
      <c r="AI81" s="77"/>
      <c r="AJ81" s="77"/>
      <c r="AK81" s="77"/>
      <c r="AL81" s="77"/>
      <c r="AM81" s="77"/>
      <c r="AN81" s="77">
        <f t="shared" si="61"/>
        <v>0</v>
      </c>
      <c r="AO81" s="77">
        <f t="shared" si="62"/>
        <v>0</v>
      </c>
      <c r="AP81" s="77">
        <f t="shared" si="63"/>
        <v>0</v>
      </c>
      <c r="AQ81" s="77">
        <f t="shared" si="64"/>
        <v>0</v>
      </c>
      <c r="AR81" s="77">
        <f t="shared" si="65"/>
        <v>0</v>
      </c>
      <c r="AS81" s="77">
        <f t="shared" si="66"/>
        <v>0</v>
      </c>
      <c r="AT81" s="77">
        <f t="shared" si="67"/>
        <v>0</v>
      </c>
      <c r="AU81" s="77"/>
      <c r="AV81" s="77"/>
      <c r="AW81" s="77"/>
      <c r="AX81" s="77"/>
      <c r="AY81" s="77"/>
      <c r="AZ81" s="77"/>
      <c r="BA81" s="77"/>
      <c r="BB81" s="77"/>
      <c r="BC81" s="77"/>
      <c r="BD81" s="77"/>
      <c r="BE81" s="77"/>
      <c r="BF81" s="77"/>
      <c r="BG81" s="77"/>
      <c r="BH81" s="77"/>
      <c r="BI81" s="77"/>
      <c r="BJ81" s="77"/>
      <c r="BK81" s="77"/>
      <c r="BL81" s="77"/>
      <c r="BM81" s="77"/>
      <c r="BN81" s="77"/>
      <c r="BO81" s="77"/>
      <c r="BP81" s="77"/>
      <c r="BQ81" s="77"/>
      <c r="BR81" s="77"/>
      <c r="BS81" s="77"/>
      <c r="BT81" s="77"/>
      <c r="BU81" s="77"/>
      <c r="BV81" s="77"/>
      <c r="BW81" s="77"/>
      <c r="BX81" s="77"/>
      <c r="BY81" s="112">
        <f t="shared" ref="BY81:BY86" si="70">AV81-M81</f>
        <v>0</v>
      </c>
      <c r="BZ81" s="106">
        <f t="shared" ref="BZ81:BZ86" si="71">IF(M81&lt;&gt;0,BY81/M81,0)</f>
        <v>0</v>
      </c>
      <c r="CA81" s="107">
        <f>'10'!T85</f>
        <v>0</v>
      </c>
    </row>
    <row r="82" spans="1:79" hidden="1" x14ac:dyDescent="0.25">
      <c r="A82" s="75"/>
      <c r="B82" s="76"/>
      <c r="C82" s="75"/>
      <c r="D82" s="288"/>
      <c r="E82" s="77">
        <f t="shared" si="47"/>
        <v>0</v>
      </c>
      <c r="F82" s="288">
        <f t="shared" si="55"/>
        <v>0</v>
      </c>
      <c r="G82" s="77">
        <f t="shared" si="56"/>
        <v>0</v>
      </c>
      <c r="H82" s="77">
        <f t="shared" si="57"/>
        <v>0</v>
      </c>
      <c r="I82" s="77">
        <f t="shared" si="58"/>
        <v>0</v>
      </c>
      <c r="J82" s="77">
        <f t="shared" si="59"/>
        <v>0</v>
      </c>
      <c r="K82" s="77">
        <f t="shared" si="60"/>
        <v>0</v>
      </c>
      <c r="L82" s="77"/>
      <c r="M82" s="288"/>
      <c r="N82" s="77"/>
      <c r="O82" s="77"/>
      <c r="P82" s="288"/>
      <c r="Q82" s="77"/>
      <c r="R82" s="77"/>
      <c r="S82" s="77"/>
      <c r="T82" s="77"/>
      <c r="U82" s="77"/>
      <c r="V82" s="77"/>
      <c r="W82" s="77"/>
      <c r="X82" s="77"/>
      <c r="Y82" s="77"/>
      <c r="Z82" s="77"/>
      <c r="AA82" s="77"/>
      <c r="AB82" s="77"/>
      <c r="AC82" s="77"/>
      <c r="AD82" s="77"/>
      <c r="AE82" s="77"/>
      <c r="AF82" s="77"/>
      <c r="AG82" s="77"/>
      <c r="AH82" s="77"/>
      <c r="AI82" s="77"/>
      <c r="AJ82" s="77"/>
      <c r="AK82" s="77"/>
      <c r="AL82" s="77"/>
      <c r="AM82" s="77"/>
      <c r="AN82" s="77">
        <f t="shared" si="61"/>
        <v>0</v>
      </c>
      <c r="AO82" s="77">
        <f t="shared" si="62"/>
        <v>0</v>
      </c>
      <c r="AP82" s="77">
        <f t="shared" si="63"/>
        <v>0</v>
      </c>
      <c r="AQ82" s="77">
        <f t="shared" si="64"/>
        <v>0</v>
      </c>
      <c r="AR82" s="77">
        <f t="shared" si="65"/>
        <v>0</v>
      </c>
      <c r="AS82" s="77">
        <f t="shared" si="66"/>
        <v>0</v>
      </c>
      <c r="AT82" s="77">
        <f t="shared" si="67"/>
        <v>0</v>
      </c>
      <c r="AU82" s="77"/>
      <c r="AV82" s="77"/>
      <c r="AW82" s="77"/>
      <c r="AX82" s="77"/>
      <c r="AY82" s="77"/>
      <c r="AZ82" s="77"/>
      <c r="BA82" s="77"/>
      <c r="BB82" s="77"/>
      <c r="BC82" s="77"/>
      <c r="BD82" s="77"/>
      <c r="BE82" s="77"/>
      <c r="BF82" s="77"/>
      <c r="BG82" s="77"/>
      <c r="BH82" s="77"/>
      <c r="BI82" s="77"/>
      <c r="BJ82" s="77"/>
      <c r="BK82" s="77"/>
      <c r="BL82" s="77"/>
      <c r="BM82" s="77"/>
      <c r="BN82" s="77"/>
      <c r="BO82" s="77"/>
      <c r="BP82" s="77"/>
      <c r="BQ82" s="77"/>
      <c r="BR82" s="77"/>
      <c r="BS82" s="77"/>
      <c r="BT82" s="77"/>
      <c r="BU82" s="77"/>
      <c r="BV82" s="77"/>
      <c r="BW82" s="77"/>
      <c r="BX82" s="77"/>
      <c r="BY82" s="112">
        <f t="shared" si="70"/>
        <v>0</v>
      </c>
      <c r="BZ82" s="106">
        <f t="shared" si="71"/>
        <v>0</v>
      </c>
      <c r="CA82" s="107">
        <f>'10'!T86</f>
        <v>0</v>
      </c>
    </row>
    <row r="83" spans="1:79" hidden="1" x14ac:dyDescent="0.25">
      <c r="A83" s="75"/>
      <c r="B83" s="76"/>
      <c r="C83" s="75"/>
      <c r="D83" s="288"/>
      <c r="E83" s="77">
        <f t="shared" ref="E83:E86" si="72">L83+S83+Z83+AG83</f>
        <v>0</v>
      </c>
      <c r="F83" s="288">
        <f t="shared" si="55"/>
        <v>0</v>
      </c>
      <c r="G83" s="77">
        <f t="shared" si="56"/>
        <v>0</v>
      </c>
      <c r="H83" s="77">
        <f t="shared" si="57"/>
        <v>0</v>
      </c>
      <c r="I83" s="77">
        <f t="shared" si="58"/>
        <v>0</v>
      </c>
      <c r="J83" s="77">
        <f t="shared" si="59"/>
        <v>0</v>
      </c>
      <c r="K83" s="77">
        <f t="shared" si="60"/>
        <v>0</v>
      </c>
      <c r="L83" s="77"/>
      <c r="M83" s="288"/>
      <c r="N83" s="77"/>
      <c r="O83" s="77"/>
      <c r="P83" s="288"/>
      <c r="Q83" s="77"/>
      <c r="R83" s="77"/>
      <c r="S83" s="77"/>
      <c r="T83" s="77"/>
      <c r="U83" s="77"/>
      <c r="V83" s="77"/>
      <c r="W83" s="77"/>
      <c r="X83" s="77"/>
      <c r="Y83" s="77"/>
      <c r="Z83" s="77"/>
      <c r="AA83" s="77"/>
      <c r="AB83" s="77"/>
      <c r="AC83" s="77"/>
      <c r="AD83" s="77"/>
      <c r="AE83" s="77"/>
      <c r="AF83" s="77"/>
      <c r="AG83" s="77"/>
      <c r="AH83" s="77"/>
      <c r="AI83" s="77"/>
      <c r="AJ83" s="77"/>
      <c r="AK83" s="77"/>
      <c r="AL83" s="77"/>
      <c r="AM83" s="77"/>
      <c r="AN83" s="77">
        <f t="shared" si="61"/>
        <v>0</v>
      </c>
      <c r="AO83" s="77">
        <f t="shared" si="62"/>
        <v>0</v>
      </c>
      <c r="AP83" s="77">
        <f t="shared" si="63"/>
        <v>0</v>
      </c>
      <c r="AQ83" s="77">
        <f t="shared" si="64"/>
        <v>0</v>
      </c>
      <c r="AR83" s="77">
        <f t="shared" si="65"/>
        <v>0</v>
      </c>
      <c r="AS83" s="77">
        <f t="shared" si="66"/>
        <v>0</v>
      </c>
      <c r="AT83" s="77">
        <f t="shared" si="67"/>
        <v>0</v>
      </c>
      <c r="AU83" s="77"/>
      <c r="AV83" s="77"/>
      <c r="AW83" s="77"/>
      <c r="AX83" s="77"/>
      <c r="AY83" s="77"/>
      <c r="AZ83" s="77"/>
      <c r="BA83" s="77"/>
      <c r="BB83" s="77"/>
      <c r="BC83" s="77"/>
      <c r="BD83" s="77"/>
      <c r="BE83" s="77"/>
      <c r="BF83" s="77"/>
      <c r="BG83" s="77"/>
      <c r="BH83" s="77"/>
      <c r="BI83" s="77"/>
      <c r="BJ83" s="77"/>
      <c r="BK83" s="77"/>
      <c r="BL83" s="77"/>
      <c r="BM83" s="77"/>
      <c r="BN83" s="77"/>
      <c r="BO83" s="77"/>
      <c r="BP83" s="77"/>
      <c r="BQ83" s="77"/>
      <c r="BR83" s="77"/>
      <c r="BS83" s="77"/>
      <c r="BT83" s="77"/>
      <c r="BU83" s="77"/>
      <c r="BV83" s="77"/>
      <c r="BW83" s="77"/>
      <c r="BX83" s="77"/>
      <c r="BY83" s="112">
        <f t="shared" si="70"/>
        <v>0</v>
      </c>
      <c r="BZ83" s="106">
        <f t="shared" si="71"/>
        <v>0</v>
      </c>
      <c r="CA83" s="107">
        <f>'10'!T87</f>
        <v>0</v>
      </c>
    </row>
    <row r="84" spans="1:79" hidden="1" x14ac:dyDescent="0.25">
      <c r="A84" s="75"/>
      <c r="B84" s="76"/>
      <c r="C84" s="75"/>
      <c r="D84" s="77"/>
      <c r="E84" s="77">
        <f t="shared" si="72"/>
        <v>0</v>
      </c>
      <c r="F84" s="288">
        <f t="shared" si="55"/>
        <v>0</v>
      </c>
      <c r="G84" s="77">
        <f t="shared" si="56"/>
        <v>0</v>
      </c>
      <c r="H84" s="77">
        <f t="shared" si="57"/>
        <v>0</v>
      </c>
      <c r="I84" s="77">
        <f t="shared" si="58"/>
        <v>0</v>
      </c>
      <c r="J84" s="77">
        <f t="shared" si="59"/>
        <v>0</v>
      </c>
      <c r="K84" s="77">
        <f t="shared" si="60"/>
        <v>0</v>
      </c>
      <c r="L84" s="77"/>
      <c r="M84" s="77"/>
      <c r="N84" s="77"/>
      <c r="O84" s="77"/>
      <c r="P84" s="77"/>
      <c r="Q84" s="77"/>
      <c r="R84" s="77"/>
      <c r="S84" s="77"/>
      <c r="T84" s="77"/>
      <c r="U84" s="77"/>
      <c r="V84" s="77"/>
      <c r="W84" s="77"/>
      <c r="X84" s="77"/>
      <c r="Y84" s="77"/>
      <c r="Z84" s="77"/>
      <c r="AA84" s="77"/>
      <c r="AB84" s="77"/>
      <c r="AC84" s="77"/>
      <c r="AD84" s="77"/>
      <c r="AE84" s="77"/>
      <c r="AF84" s="77"/>
      <c r="AG84" s="77"/>
      <c r="AH84" s="77"/>
      <c r="AI84" s="77"/>
      <c r="AJ84" s="77"/>
      <c r="AK84" s="77"/>
      <c r="AL84" s="77"/>
      <c r="AM84" s="77"/>
      <c r="AN84" s="77">
        <f t="shared" si="61"/>
        <v>0</v>
      </c>
      <c r="AO84" s="77">
        <f t="shared" si="62"/>
        <v>0</v>
      </c>
      <c r="AP84" s="77">
        <f t="shared" si="63"/>
        <v>0</v>
      </c>
      <c r="AQ84" s="77">
        <f t="shared" si="64"/>
        <v>0</v>
      </c>
      <c r="AR84" s="77">
        <f t="shared" si="65"/>
        <v>0</v>
      </c>
      <c r="AS84" s="77">
        <f t="shared" si="66"/>
        <v>0</v>
      </c>
      <c r="AT84" s="77">
        <f t="shared" si="67"/>
        <v>0</v>
      </c>
      <c r="AU84" s="77"/>
      <c r="AV84" s="77"/>
      <c r="AW84" s="77"/>
      <c r="AX84" s="77"/>
      <c r="AY84" s="77"/>
      <c r="AZ84" s="77"/>
      <c r="BA84" s="77"/>
      <c r="BB84" s="77"/>
      <c r="BC84" s="77"/>
      <c r="BD84" s="77"/>
      <c r="BE84" s="77"/>
      <c r="BF84" s="77"/>
      <c r="BG84" s="77"/>
      <c r="BH84" s="77"/>
      <c r="BI84" s="77"/>
      <c r="BJ84" s="77"/>
      <c r="BK84" s="77"/>
      <c r="BL84" s="77"/>
      <c r="BM84" s="77"/>
      <c r="BN84" s="77"/>
      <c r="BO84" s="77"/>
      <c r="BP84" s="77"/>
      <c r="BQ84" s="77"/>
      <c r="BR84" s="77"/>
      <c r="BS84" s="77"/>
      <c r="BT84" s="77"/>
      <c r="BU84" s="77"/>
      <c r="BV84" s="77"/>
      <c r="BW84" s="77"/>
      <c r="BX84" s="77"/>
      <c r="BY84" s="112">
        <f t="shared" si="70"/>
        <v>0</v>
      </c>
      <c r="BZ84" s="106">
        <f t="shared" si="71"/>
        <v>0</v>
      </c>
      <c r="CA84" s="107">
        <f>'10'!T88</f>
        <v>0</v>
      </c>
    </row>
    <row r="85" spans="1:79" hidden="1" x14ac:dyDescent="0.25">
      <c r="A85" s="75"/>
      <c r="B85" s="76"/>
      <c r="C85" s="75"/>
      <c r="D85" s="77"/>
      <c r="E85" s="77">
        <f t="shared" si="72"/>
        <v>0</v>
      </c>
      <c r="F85" s="288">
        <f t="shared" si="55"/>
        <v>0</v>
      </c>
      <c r="G85" s="77">
        <f t="shared" si="56"/>
        <v>0</v>
      </c>
      <c r="H85" s="77">
        <f t="shared" si="57"/>
        <v>0</v>
      </c>
      <c r="I85" s="77">
        <f t="shared" si="58"/>
        <v>0</v>
      </c>
      <c r="J85" s="77">
        <f t="shared" si="59"/>
        <v>0</v>
      </c>
      <c r="K85" s="77">
        <f t="shared" si="60"/>
        <v>0</v>
      </c>
      <c r="L85" s="77"/>
      <c r="M85" s="77"/>
      <c r="N85" s="77"/>
      <c r="O85" s="77"/>
      <c r="P85" s="77"/>
      <c r="Q85" s="77"/>
      <c r="R85" s="77"/>
      <c r="S85" s="77"/>
      <c r="T85" s="77"/>
      <c r="U85" s="77"/>
      <c r="V85" s="77"/>
      <c r="W85" s="77"/>
      <c r="X85" s="77"/>
      <c r="Y85" s="77"/>
      <c r="Z85" s="77"/>
      <c r="AA85" s="77"/>
      <c r="AB85" s="77"/>
      <c r="AC85" s="77"/>
      <c r="AD85" s="77"/>
      <c r="AE85" s="77"/>
      <c r="AF85" s="77"/>
      <c r="AG85" s="77"/>
      <c r="AH85" s="77"/>
      <c r="AI85" s="77"/>
      <c r="AJ85" s="77"/>
      <c r="AK85" s="77"/>
      <c r="AL85" s="77"/>
      <c r="AM85" s="77"/>
      <c r="AN85" s="77">
        <f t="shared" si="61"/>
        <v>0</v>
      </c>
      <c r="AO85" s="77">
        <f t="shared" si="62"/>
        <v>0</v>
      </c>
      <c r="AP85" s="77">
        <f t="shared" si="63"/>
        <v>0</v>
      </c>
      <c r="AQ85" s="77">
        <f t="shared" si="64"/>
        <v>0</v>
      </c>
      <c r="AR85" s="77">
        <f t="shared" si="65"/>
        <v>0</v>
      </c>
      <c r="AS85" s="77">
        <f t="shared" si="66"/>
        <v>0</v>
      </c>
      <c r="AT85" s="77">
        <f t="shared" si="67"/>
        <v>0</v>
      </c>
      <c r="AU85" s="77"/>
      <c r="AV85" s="77"/>
      <c r="AW85" s="77"/>
      <c r="AX85" s="77"/>
      <c r="AY85" s="77"/>
      <c r="AZ85" s="77"/>
      <c r="BA85" s="77"/>
      <c r="BB85" s="77"/>
      <c r="BC85" s="77"/>
      <c r="BD85" s="77"/>
      <c r="BE85" s="77"/>
      <c r="BF85" s="77"/>
      <c r="BG85" s="77"/>
      <c r="BH85" s="77"/>
      <c r="BI85" s="77"/>
      <c r="BJ85" s="288"/>
      <c r="BK85" s="77"/>
      <c r="BL85" s="77"/>
      <c r="BM85" s="77"/>
      <c r="BN85" s="77"/>
      <c r="BO85" s="77"/>
      <c r="BP85" s="77"/>
      <c r="BQ85" s="77"/>
      <c r="BR85" s="77"/>
      <c r="BS85" s="77"/>
      <c r="BT85" s="77"/>
      <c r="BU85" s="77"/>
      <c r="BV85" s="77"/>
      <c r="BW85" s="77"/>
      <c r="BX85" s="77"/>
      <c r="BY85" s="112">
        <f t="shared" si="70"/>
        <v>0</v>
      </c>
      <c r="BZ85" s="106">
        <f t="shared" si="71"/>
        <v>0</v>
      </c>
      <c r="CA85" s="107">
        <f>'10'!T89</f>
        <v>0</v>
      </c>
    </row>
    <row r="86" spans="1:79" hidden="1" x14ac:dyDescent="0.25">
      <c r="A86" s="75"/>
      <c r="B86" s="76"/>
      <c r="C86" s="75"/>
      <c r="D86" s="77"/>
      <c r="E86" s="77">
        <f t="shared" si="72"/>
        <v>0</v>
      </c>
      <c r="F86" s="288">
        <f t="shared" si="55"/>
        <v>0</v>
      </c>
      <c r="G86" s="77">
        <f t="shared" si="56"/>
        <v>0</v>
      </c>
      <c r="H86" s="77">
        <f t="shared" si="57"/>
        <v>0</v>
      </c>
      <c r="I86" s="77">
        <f t="shared" si="58"/>
        <v>0</v>
      </c>
      <c r="J86" s="77">
        <f t="shared" si="59"/>
        <v>0</v>
      </c>
      <c r="K86" s="77">
        <f t="shared" si="60"/>
        <v>0</v>
      </c>
      <c r="L86" s="77"/>
      <c r="M86" s="77"/>
      <c r="N86" s="77"/>
      <c r="O86" s="77"/>
      <c r="P86" s="77"/>
      <c r="Q86" s="77"/>
      <c r="R86" s="77"/>
      <c r="S86" s="77"/>
      <c r="T86" s="77"/>
      <c r="U86" s="77"/>
      <c r="V86" s="77"/>
      <c r="W86" s="77"/>
      <c r="X86" s="77"/>
      <c r="Y86" s="77"/>
      <c r="Z86" s="77"/>
      <c r="AA86" s="77"/>
      <c r="AB86" s="77"/>
      <c r="AC86" s="77"/>
      <c r="AD86" s="77"/>
      <c r="AE86" s="77"/>
      <c r="AF86" s="77"/>
      <c r="AG86" s="77"/>
      <c r="AH86" s="77"/>
      <c r="AI86" s="77"/>
      <c r="AJ86" s="77"/>
      <c r="AK86" s="77"/>
      <c r="AL86" s="77"/>
      <c r="AM86" s="77"/>
      <c r="AN86" s="77">
        <f t="shared" si="61"/>
        <v>0</v>
      </c>
      <c r="AO86" s="77">
        <f t="shared" si="62"/>
        <v>0</v>
      </c>
      <c r="AP86" s="77">
        <f t="shared" si="63"/>
        <v>0</v>
      </c>
      <c r="AQ86" s="77">
        <f t="shared" si="64"/>
        <v>0</v>
      </c>
      <c r="AR86" s="77">
        <f t="shared" si="65"/>
        <v>0</v>
      </c>
      <c r="AS86" s="77">
        <f t="shared" si="66"/>
        <v>0</v>
      </c>
      <c r="AT86" s="77">
        <f t="shared" si="67"/>
        <v>0</v>
      </c>
      <c r="AU86" s="77"/>
      <c r="AV86" s="77"/>
      <c r="AW86" s="77"/>
      <c r="AX86" s="77"/>
      <c r="AY86" s="77"/>
      <c r="AZ86" s="77"/>
      <c r="BA86" s="77"/>
      <c r="BB86" s="77"/>
      <c r="BC86" s="77"/>
      <c r="BD86" s="77"/>
      <c r="BE86" s="77"/>
      <c r="BF86" s="77"/>
      <c r="BG86" s="77"/>
      <c r="BH86" s="77"/>
      <c r="BI86" s="77"/>
      <c r="BJ86" s="77"/>
      <c r="BK86" s="77"/>
      <c r="BL86" s="77"/>
      <c r="BM86" s="77"/>
      <c r="BN86" s="77"/>
      <c r="BO86" s="77"/>
      <c r="BP86" s="77"/>
      <c r="BQ86" s="77"/>
      <c r="BR86" s="77"/>
      <c r="BS86" s="77"/>
      <c r="BT86" s="77"/>
      <c r="BU86" s="77"/>
      <c r="BV86" s="77"/>
      <c r="BW86" s="77"/>
      <c r="BX86" s="77"/>
      <c r="BY86" s="112">
        <f t="shared" si="70"/>
        <v>0</v>
      </c>
      <c r="BZ86" s="106">
        <f t="shared" si="71"/>
        <v>0</v>
      </c>
      <c r="CA86" s="107">
        <f>'10'!T90</f>
        <v>0</v>
      </c>
    </row>
    <row r="87" spans="1:79" ht="21" x14ac:dyDescent="0.25">
      <c r="A87" s="75" t="s">
        <v>864</v>
      </c>
      <c r="B87" s="262" t="s">
        <v>865</v>
      </c>
      <c r="C87" s="75"/>
      <c r="D87" s="101" t="s">
        <v>868</v>
      </c>
      <c r="E87" s="101" t="s">
        <v>868</v>
      </c>
      <c r="F87" s="101" t="s">
        <v>868</v>
      </c>
      <c r="G87" s="101" t="s">
        <v>868</v>
      </c>
      <c r="H87" s="101" t="s">
        <v>868</v>
      </c>
      <c r="I87" s="101" t="s">
        <v>868</v>
      </c>
      <c r="J87" s="101" t="s">
        <v>868</v>
      </c>
      <c r="K87" s="101" t="s">
        <v>868</v>
      </c>
      <c r="L87" s="101" t="s">
        <v>868</v>
      </c>
      <c r="M87" s="101" t="s">
        <v>868</v>
      </c>
      <c r="N87" s="101" t="s">
        <v>868</v>
      </c>
      <c r="O87" s="101" t="s">
        <v>868</v>
      </c>
      <c r="P87" s="101" t="s">
        <v>868</v>
      </c>
      <c r="Q87" s="101" t="s">
        <v>868</v>
      </c>
      <c r="R87" s="101" t="s">
        <v>868</v>
      </c>
      <c r="S87" s="101" t="s">
        <v>868</v>
      </c>
      <c r="T87" s="101" t="s">
        <v>868</v>
      </c>
      <c r="U87" s="101" t="s">
        <v>868</v>
      </c>
      <c r="V87" s="101" t="s">
        <v>868</v>
      </c>
      <c r="W87" s="101" t="s">
        <v>868</v>
      </c>
      <c r="X87" s="101" t="s">
        <v>868</v>
      </c>
      <c r="Y87" s="101" t="s">
        <v>868</v>
      </c>
      <c r="Z87" s="101" t="s">
        <v>868</v>
      </c>
      <c r="AA87" s="101" t="s">
        <v>868</v>
      </c>
      <c r="AB87" s="101" t="s">
        <v>868</v>
      </c>
      <c r="AC87" s="101" t="s">
        <v>868</v>
      </c>
      <c r="AD87" s="101" t="s">
        <v>868</v>
      </c>
      <c r="AE87" s="101" t="s">
        <v>868</v>
      </c>
      <c r="AF87" s="101" t="s">
        <v>868</v>
      </c>
      <c r="AG87" s="101" t="s">
        <v>868</v>
      </c>
      <c r="AH87" s="101" t="s">
        <v>868</v>
      </c>
      <c r="AI87" s="101" t="s">
        <v>868</v>
      </c>
      <c r="AJ87" s="101" t="s">
        <v>868</v>
      </c>
      <c r="AK87" s="101" t="s">
        <v>868</v>
      </c>
      <c r="AL87" s="101" t="s">
        <v>868</v>
      </c>
      <c r="AM87" s="101" t="s">
        <v>868</v>
      </c>
      <c r="AN87" s="101" t="s">
        <v>868</v>
      </c>
      <c r="AO87" s="101" t="s">
        <v>868</v>
      </c>
      <c r="AP87" s="101" t="s">
        <v>868</v>
      </c>
      <c r="AQ87" s="101" t="s">
        <v>868</v>
      </c>
      <c r="AR87" s="101" t="s">
        <v>868</v>
      </c>
      <c r="AS87" s="101" t="s">
        <v>868</v>
      </c>
      <c r="AT87" s="101" t="s">
        <v>868</v>
      </c>
      <c r="AU87" s="101" t="s">
        <v>868</v>
      </c>
      <c r="AV87" s="101" t="s">
        <v>868</v>
      </c>
      <c r="AW87" s="101" t="s">
        <v>868</v>
      </c>
      <c r="AX87" s="101" t="s">
        <v>868</v>
      </c>
      <c r="AY87" s="101" t="s">
        <v>868</v>
      </c>
      <c r="AZ87" s="101" t="s">
        <v>868</v>
      </c>
      <c r="BA87" s="101" t="s">
        <v>868</v>
      </c>
      <c r="BB87" s="101" t="s">
        <v>868</v>
      </c>
      <c r="BC87" s="101" t="s">
        <v>868</v>
      </c>
      <c r="BD87" s="101" t="s">
        <v>868</v>
      </c>
      <c r="BE87" s="101" t="s">
        <v>868</v>
      </c>
      <c r="BF87" s="101" t="s">
        <v>868</v>
      </c>
      <c r="BG87" s="101" t="s">
        <v>868</v>
      </c>
      <c r="BH87" s="101" t="s">
        <v>868</v>
      </c>
      <c r="BI87" s="101" t="s">
        <v>868</v>
      </c>
      <c r="BJ87" s="101" t="s">
        <v>868</v>
      </c>
      <c r="BK87" s="101" t="s">
        <v>868</v>
      </c>
      <c r="BL87" s="101" t="s">
        <v>868</v>
      </c>
      <c r="BM87" s="101" t="s">
        <v>868</v>
      </c>
      <c r="BN87" s="101" t="s">
        <v>868</v>
      </c>
      <c r="BO87" s="101" t="s">
        <v>868</v>
      </c>
      <c r="BP87" s="101" t="s">
        <v>868</v>
      </c>
      <c r="BQ87" s="101" t="s">
        <v>868</v>
      </c>
      <c r="BR87" s="101" t="s">
        <v>868</v>
      </c>
      <c r="BS87" s="101" t="s">
        <v>868</v>
      </c>
      <c r="BT87" s="101" t="s">
        <v>868</v>
      </c>
      <c r="BU87" s="101" t="s">
        <v>868</v>
      </c>
      <c r="BV87" s="101" t="s">
        <v>868</v>
      </c>
      <c r="BW87" s="101" t="s">
        <v>868</v>
      </c>
      <c r="BX87" s="101" t="s">
        <v>868</v>
      </c>
      <c r="BY87" s="101" t="s">
        <v>868</v>
      </c>
      <c r="BZ87" s="101" t="s">
        <v>868</v>
      </c>
      <c r="CA87" s="102"/>
    </row>
    <row r="88" spans="1:79" ht="21" x14ac:dyDescent="0.25">
      <c r="A88" s="75" t="s">
        <v>426</v>
      </c>
      <c r="B88" s="262" t="s">
        <v>866</v>
      </c>
      <c r="C88" s="75"/>
      <c r="D88" s="103">
        <f>SUM(D89)</f>
        <v>0</v>
      </c>
      <c r="E88" s="103">
        <f t="shared" ref="E88:BP89" si="73">SUM(E89)</f>
        <v>0</v>
      </c>
      <c r="F88" s="103">
        <f t="shared" si="73"/>
        <v>0</v>
      </c>
      <c r="G88" s="103">
        <f t="shared" si="73"/>
        <v>0</v>
      </c>
      <c r="H88" s="103">
        <f t="shared" si="73"/>
        <v>0</v>
      </c>
      <c r="I88" s="103">
        <f t="shared" si="73"/>
        <v>0</v>
      </c>
      <c r="J88" s="103">
        <f t="shared" si="73"/>
        <v>0</v>
      </c>
      <c r="K88" s="103">
        <f t="shared" si="73"/>
        <v>0</v>
      </c>
      <c r="L88" s="103">
        <f t="shared" si="73"/>
        <v>0</v>
      </c>
      <c r="M88" s="103">
        <f t="shared" si="73"/>
        <v>0</v>
      </c>
      <c r="N88" s="103">
        <f t="shared" si="73"/>
        <v>0</v>
      </c>
      <c r="O88" s="103">
        <f t="shared" si="73"/>
        <v>0</v>
      </c>
      <c r="P88" s="103">
        <f t="shared" si="73"/>
        <v>0</v>
      </c>
      <c r="Q88" s="103">
        <f t="shared" si="73"/>
        <v>0</v>
      </c>
      <c r="R88" s="103">
        <f t="shared" si="73"/>
        <v>0</v>
      </c>
      <c r="S88" s="103">
        <f t="shared" si="73"/>
        <v>0</v>
      </c>
      <c r="T88" s="103">
        <f t="shared" si="73"/>
        <v>0</v>
      </c>
      <c r="U88" s="103">
        <f t="shared" si="73"/>
        <v>0</v>
      </c>
      <c r="V88" s="103">
        <f t="shared" si="73"/>
        <v>0</v>
      </c>
      <c r="W88" s="103">
        <f t="shared" si="73"/>
        <v>0</v>
      </c>
      <c r="X88" s="103">
        <f t="shared" si="73"/>
        <v>0</v>
      </c>
      <c r="Y88" s="103">
        <f t="shared" si="73"/>
        <v>0</v>
      </c>
      <c r="Z88" s="103">
        <f t="shared" si="73"/>
        <v>0</v>
      </c>
      <c r="AA88" s="103">
        <f t="shared" si="73"/>
        <v>0</v>
      </c>
      <c r="AB88" s="103">
        <f t="shared" si="73"/>
        <v>0</v>
      </c>
      <c r="AC88" s="103">
        <f t="shared" si="73"/>
        <v>0</v>
      </c>
      <c r="AD88" s="103">
        <f t="shared" si="73"/>
        <v>0</v>
      </c>
      <c r="AE88" s="103">
        <f t="shared" si="73"/>
        <v>0</v>
      </c>
      <c r="AF88" s="103">
        <f t="shared" si="73"/>
        <v>0</v>
      </c>
      <c r="AG88" s="103">
        <f t="shared" si="73"/>
        <v>0</v>
      </c>
      <c r="AH88" s="103">
        <f t="shared" si="73"/>
        <v>0</v>
      </c>
      <c r="AI88" s="103">
        <f t="shared" si="73"/>
        <v>0</v>
      </c>
      <c r="AJ88" s="103">
        <f t="shared" si="73"/>
        <v>0</v>
      </c>
      <c r="AK88" s="103">
        <f t="shared" si="73"/>
        <v>0</v>
      </c>
      <c r="AL88" s="103">
        <f t="shared" si="73"/>
        <v>0</v>
      </c>
      <c r="AM88" s="103">
        <f t="shared" si="73"/>
        <v>0</v>
      </c>
      <c r="AN88" s="103">
        <f t="shared" si="73"/>
        <v>0</v>
      </c>
      <c r="AO88" s="103">
        <f t="shared" si="73"/>
        <v>0</v>
      </c>
      <c r="AP88" s="103">
        <f t="shared" si="73"/>
        <v>0</v>
      </c>
      <c r="AQ88" s="103">
        <f t="shared" si="73"/>
        <v>0</v>
      </c>
      <c r="AR88" s="103">
        <f t="shared" si="73"/>
        <v>0</v>
      </c>
      <c r="AS88" s="103">
        <f t="shared" si="73"/>
        <v>0</v>
      </c>
      <c r="AT88" s="103">
        <f t="shared" si="73"/>
        <v>0</v>
      </c>
      <c r="AU88" s="103">
        <f t="shared" si="73"/>
        <v>0</v>
      </c>
      <c r="AV88" s="264">
        <f t="shared" si="73"/>
        <v>0</v>
      </c>
      <c r="AW88" s="103">
        <f t="shared" si="73"/>
        <v>0</v>
      </c>
      <c r="AX88" s="103">
        <f t="shared" si="73"/>
        <v>0</v>
      </c>
      <c r="AY88" s="103">
        <f t="shared" si="73"/>
        <v>0</v>
      </c>
      <c r="AZ88" s="103">
        <f t="shared" si="73"/>
        <v>0</v>
      </c>
      <c r="BA88" s="103">
        <f t="shared" si="73"/>
        <v>0</v>
      </c>
      <c r="BB88" s="103">
        <f t="shared" si="73"/>
        <v>0</v>
      </c>
      <c r="BC88" s="264">
        <f t="shared" si="73"/>
        <v>0</v>
      </c>
      <c r="BD88" s="103">
        <f t="shared" si="73"/>
        <v>0</v>
      </c>
      <c r="BE88" s="103">
        <f t="shared" si="73"/>
        <v>0</v>
      </c>
      <c r="BF88" s="103">
        <f t="shared" si="73"/>
        <v>0</v>
      </c>
      <c r="BG88" s="103">
        <f t="shared" si="73"/>
        <v>0</v>
      </c>
      <c r="BH88" s="103">
        <f t="shared" si="73"/>
        <v>0</v>
      </c>
      <c r="BI88" s="103">
        <f t="shared" si="73"/>
        <v>0</v>
      </c>
      <c r="BJ88" s="103">
        <f t="shared" si="73"/>
        <v>0</v>
      </c>
      <c r="BK88" s="103">
        <f t="shared" si="73"/>
        <v>0</v>
      </c>
      <c r="BL88" s="103">
        <f t="shared" si="73"/>
        <v>0</v>
      </c>
      <c r="BM88" s="103">
        <f t="shared" si="73"/>
        <v>0</v>
      </c>
      <c r="BN88" s="103">
        <f t="shared" si="73"/>
        <v>0</v>
      </c>
      <c r="BO88" s="103">
        <f t="shared" si="73"/>
        <v>0</v>
      </c>
      <c r="BP88" s="103">
        <f t="shared" si="73"/>
        <v>0</v>
      </c>
      <c r="BQ88" s="264">
        <f t="shared" ref="BQ88:BY89" si="74">SUM(BQ89)</f>
        <v>0</v>
      </c>
      <c r="BR88" s="103">
        <f t="shared" si="74"/>
        <v>0</v>
      </c>
      <c r="BS88" s="103">
        <f t="shared" si="74"/>
        <v>0</v>
      </c>
      <c r="BT88" s="103">
        <f t="shared" si="74"/>
        <v>0</v>
      </c>
      <c r="BU88" s="103">
        <f t="shared" si="74"/>
        <v>0</v>
      </c>
      <c r="BV88" s="103">
        <f t="shared" si="74"/>
        <v>0</v>
      </c>
      <c r="BW88" s="103">
        <f t="shared" si="74"/>
        <v>0</v>
      </c>
      <c r="BX88" s="103">
        <f t="shared" si="74"/>
        <v>0</v>
      </c>
      <c r="BY88" s="103">
        <f t="shared" si="74"/>
        <v>0</v>
      </c>
      <c r="BZ88" s="105">
        <f t="shared" ref="BZ88:BZ89" si="75">IF(T88&lt;&gt;0,BY88/T88,0)</f>
        <v>0</v>
      </c>
      <c r="CA88" s="102"/>
    </row>
    <row r="89" spans="1:79" ht="21" x14ac:dyDescent="0.25">
      <c r="A89" s="75" t="s">
        <v>424</v>
      </c>
      <c r="B89" s="262" t="s">
        <v>819</v>
      </c>
      <c r="C89" s="104"/>
      <c r="D89" s="103">
        <f>SUM(D90)</f>
        <v>0</v>
      </c>
      <c r="E89" s="103">
        <f t="shared" si="73"/>
        <v>0</v>
      </c>
      <c r="F89" s="103">
        <f t="shared" si="73"/>
        <v>0</v>
      </c>
      <c r="G89" s="103">
        <f t="shared" si="73"/>
        <v>0</v>
      </c>
      <c r="H89" s="103">
        <f t="shared" si="73"/>
        <v>0</v>
      </c>
      <c r="I89" s="103">
        <f t="shared" si="73"/>
        <v>0</v>
      </c>
      <c r="J89" s="103">
        <f t="shared" si="73"/>
        <v>0</v>
      </c>
      <c r="K89" s="103">
        <f t="shared" si="73"/>
        <v>0</v>
      </c>
      <c r="L89" s="103">
        <f t="shared" si="73"/>
        <v>0</v>
      </c>
      <c r="M89" s="103">
        <f t="shared" si="73"/>
        <v>0</v>
      </c>
      <c r="N89" s="103">
        <f t="shared" si="73"/>
        <v>0</v>
      </c>
      <c r="O89" s="103">
        <f t="shared" si="73"/>
        <v>0</v>
      </c>
      <c r="P89" s="103">
        <f t="shared" si="73"/>
        <v>0</v>
      </c>
      <c r="Q89" s="103">
        <f t="shared" si="73"/>
        <v>0</v>
      </c>
      <c r="R89" s="103">
        <f t="shared" si="73"/>
        <v>0</v>
      </c>
      <c r="S89" s="103">
        <f t="shared" si="73"/>
        <v>0</v>
      </c>
      <c r="T89" s="103">
        <f t="shared" si="73"/>
        <v>0</v>
      </c>
      <c r="U89" s="103">
        <f t="shared" si="73"/>
        <v>0</v>
      </c>
      <c r="V89" s="103">
        <f t="shared" si="73"/>
        <v>0</v>
      </c>
      <c r="W89" s="103">
        <f t="shared" si="73"/>
        <v>0</v>
      </c>
      <c r="X89" s="103">
        <f t="shared" si="73"/>
        <v>0</v>
      </c>
      <c r="Y89" s="103">
        <f t="shared" si="73"/>
        <v>0</v>
      </c>
      <c r="Z89" s="103">
        <f t="shared" si="73"/>
        <v>0</v>
      </c>
      <c r="AA89" s="103">
        <f t="shared" si="73"/>
        <v>0</v>
      </c>
      <c r="AB89" s="103">
        <f t="shared" si="73"/>
        <v>0</v>
      </c>
      <c r="AC89" s="103">
        <f t="shared" si="73"/>
        <v>0</v>
      </c>
      <c r="AD89" s="103">
        <f t="shared" si="73"/>
        <v>0</v>
      </c>
      <c r="AE89" s="103">
        <f t="shared" si="73"/>
        <v>0</v>
      </c>
      <c r="AF89" s="103">
        <f t="shared" si="73"/>
        <v>0</v>
      </c>
      <c r="AG89" s="103">
        <f t="shared" si="73"/>
        <v>0</v>
      </c>
      <c r="AH89" s="103">
        <f t="shared" si="73"/>
        <v>0</v>
      </c>
      <c r="AI89" s="103">
        <f t="shared" si="73"/>
        <v>0</v>
      </c>
      <c r="AJ89" s="103">
        <f t="shared" si="73"/>
        <v>0</v>
      </c>
      <c r="AK89" s="103">
        <f t="shared" si="73"/>
        <v>0</v>
      </c>
      <c r="AL89" s="103">
        <f t="shared" si="73"/>
        <v>0</v>
      </c>
      <c r="AM89" s="103">
        <f t="shared" si="73"/>
        <v>0</v>
      </c>
      <c r="AN89" s="103">
        <f t="shared" si="73"/>
        <v>0</v>
      </c>
      <c r="AO89" s="103">
        <f t="shared" si="73"/>
        <v>0</v>
      </c>
      <c r="AP89" s="103">
        <f t="shared" si="73"/>
        <v>0</v>
      </c>
      <c r="AQ89" s="103">
        <f t="shared" si="73"/>
        <v>0</v>
      </c>
      <c r="AR89" s="103">
        <f t="shared" si="73"/>
        <v>0</v>
      </c>
      <c r="AS89" s="103">
        <f t="shared" si="73"/>
        <v>0</v>
      </c>
      <c r="AT89" s="103">
        <f t="shared" si="73"/>
        <v>0</v>
      </c>
      <c r="AU89" s="103">
        <f t="shared" si="73"/>
        <v>0</v>
      </c>
      <c r="AV89" s="264">
        <f t="shared" si="73"/>
        <v>0</v>
      </c>
      <c r="AW89" s="103">
        <f t="shared" si="73"/>
        <v>0</v>
      </c>
      <c r="AX89" s="103">
        <f t="shared" si="73"/>
        <v>0</v>
      </c>
      <c r="AY89" s="103">
        <f t="shared" si="73"/>
        <v>0</v>
      </c>
      <c r="AZ89" s="103">
        <f t="shared" si="73"/>
        <v>0</v>
      </c>
      <c r="BA89" s="103">
        <f t="shared" si="73"/>
        <v>0</v>
      </c>
      <c r="BB89" s="103">
        <f t="shared" si="73"/>
        <v>0</v>
      </c>
      <c r="BC89" s="264">
        <f t="shared" si="73"/>
        <v>0</v>
      </c>
      <c r="BD89" s="103">
        <f t="shared" si="73"/>
        <v>0</v>
      </c>
      <c r="BE89" s="103">
        <f t="shared" si="73"/>
        <v>0</v>
      </c>
      <c r="BF89" s="103">
        <f t="shared" si="73"/>
        <v>0</v>
      </c>
      <c r="BG89" s="103">
        <f t="shared" si="73"/>
        <v>0</v>
      </c>
      <c r="BH89" s="103">
        <f t="shared" si="73"/>
        <v>0</v>
      </c>
      <c r="BI89" s="103">
        <f t="shared" si="73"/>
        <v>0</v>
      </c>
      <c r="BJ89" s="103">
        <f t="shared" si="73"/>
        <v>0</v>
      </c>
      <c r="BK89" s="103">
        <f t="shared" si="73"/>
        <v>0</v>
      </c>
      <c r="BL89" s="103">
        <f t="shared" si="73"/>
        <v>0</v>
      </c>
      <c r="BM89" s="103">
        <f t="shared" si="73"/>
        <v>0</v>
      </c>
      <c r="BN89" s="103">
        <f t="shared" si="73"/>
        <v>0</v>
      </c>
      <c r="BO89" s="103">
        <f t="shared" si="73"/>
        <v>0</v>
      </c>
      <c r="BP89" s="103">
        <f t="shared" si="73"/>
        <v>0</v>
      </c>
      <c r="BQ89" s="264">
        <f t="shared" si="74"/>
        <v>0</v>
      </c>
      <c r="BR89" s="103">
        <f t="shared" si="74"/>
        <v>0</v>
      </c>
      <c r="BS89" s="103">
        <f t="shared" si="74"/>
        <v>0</v>
      </c>
      <c r="BT89" s="103">
        <f t="shared" si="74"/>
        <v>0</v>
      </c>
      <c r="BU89" s="103">
        <f t="shared" si="74"/>
        <v>0</v>
      </c>
      <c r="BV89" s="103">
        <f t="shared" si="74"/>
        <v>0</v>
      </c>
      <c r="BW89" s="103">
        <f t="shared" si="74"/>
        <v>0</v>
      </c>
      <c r="BX89" s="103">
        <f t="shared" si="74"/>
        <v>0</v>
      </c>
      <c r="BY89" s="103">
        <f t="shared" si="74"/>
        <v>0</v>
      </c>
      <c r="BZ89" s="105">
        <f t="shared" si="75"/>
        <v>0</v>
      </c>
      <c r="CA89" s="102"/>
    </row>
    <row r="90" spans="1:79" hidden="1" x14ac:dyDescent="0.25">
      <c r="A90" s="75" t="s">
        <v>424</v>
      </c>
      <c r="B90" s="76"/>
      <c r="C90" s="75"/>
      <c r="D90" s="77"/>
      <c r="E90" s="77">
        <f t="shared" ref="E90" si="76">L90+S90+Z90+AG90</f>
        <v>0</v>
      </c>
      <c r="F90" s="77">
        <f t="shared" ref="F90" si="77">M90+T90+AA90+AH90</f>
        <v>0</v>
      </c>
      <c r="G90" s="77">
        <f t="shared" ref="G90" si="78">N90+U90+AB90+AI90</f>
        <v>0</v>
      </c>
      <c r="H90" s="77">
        <f t="shared" ref="H90" si="79">O90+V90+AC90+AJ90</f>
        <v>0</v>
      </c>
      <c r="I90" s="77">
        <f t="shared" ref="I90" si="80">P90+W90+AD90+AK90</f>
        <v>0</v>
      </c>
      <c r="J90" s="77">
        <f t="shared" ref="J90" si="81">Q90+X90+AE90+AL90</f>
        <v>0</v>
      </c>
      <c r="K90" s="77">
        <f t="shared" ref="K90" si="82">R90+Y90+AF90+AM90</f>
        <v>0</v>
      </c>
      <c r="L90" s="77"/>
      <c r="M90" s="77"/>
      <c r="N90" s="77"/>
      <c r="O90" s="77"/>
      <c r="P90" s="77"/>
      <c r="Q90" s="77"/>
      <c r="R90" s="77"/>
      <c r="S90" s="77"/>
      <c r="T90" s="77"/>
      <c r="U90" s="77"/>
      <c r="V90" s="77"/>
      <c r="W90" s="77"/>
      <c r="X90" s="77"/>
      <c r="Y90" s="77"/>
      <c r="Z90" s="77"/>
      <c r="AA90" s="77"/>
      <c r="AB90" s="77"/>
      <c r="AC90" s="77"/>
      <c r="AD90" s="77"/>
      <c r="AE90" s="77"/>
      <c r="AF90" s="77"/>
      <c r="AG90" s="77"/>
      <c r="AH90" s="77"/>
      <c r="AI90" s="77"/>
      <c r="AJ90" s="77"/>
      <c r="AK90" s="77"/>
      <c r="AL90" s="77"/>
      <c r="AM90" s="77"/>
      <c r="AN90" s="77">
        <f t="shared" ref="AN90" si="83">AU90+BB90+BI90+BP90</f>
        <v>0</v>
      </c>
      <c r="AO90" s="77">
        <f t="shared" ref="AO90" si="84">AV90+BC90+BJ90+BQ90</f>
        <v>0</v>
      </c>
      <c r="AP90" s="77">
        <f t="shared" ref="AP90" si="85">AW90+BD90+BK90+BR90</f>
        <v>0</v>
      </c>
      <c r="AQ90" s="77">
        <f t="shared" ref="AQ90" si="86">AX90+BE90+BL90+BS90</f>
        <v>0</v>
      </c>
      <c r="AR90" s="77">
        <f t="shared" ref="AR90" si="87">AY90+BF90+BM90+BT90</f>
        <v>0</v>
      </c>
      <c r="AS90" s="77">
        <f t="shared" ref="AS90" si="88">AZ90+BG90+BN90+BU90</f>
        <v>0</v>
      </c>
      <c r="AT90" s="77">
        <f t="shared" ref="AT90" si="89">BA90+BH90+BO90+BV90</f>
        <v>0</v>
      </c>
      <c r="AU90" s="77"/>
      <c r="AV90" s="288"/>
      <c r="AW90" s="77"/>
      <c r="AX90" s="77"/>
      <c r="AY90" s="77"/>
      <c r="AZ90" s="77"/>
      <c r="BA90" s="77"/>
      <c r="BB90" s="77"/>
      <c r="BC90" s="288"/>
      <c r="BD90" s="77"/>
      <c r="BE90" s="77"/>
      <c r="BF90" s="77"/>
      <c r="BG90" s="77"/>
      <c r="BH90" s="77"/>
      <c r="BI90" s="77"/>
      <c r="BJ90" s="77"/>
      <c r="BK90" s="77"/>
      <c r="BL90" s="77"/>
      <c r="BM90" s="77"/>
      <c r="BN90" s="77"/>
      <c r="BO90" s="77"/>
      <c r="BP90" s="77"/>
      <c r="BQ90" s="288"/>
      <c r="BR90" s="77"/>
      <c r="BS90" s="77"/>
      <c r="BT90" s="77"/>
      <c r="BU90" s="77"/>
      <c r="BV90" s="77"/>
      <c r="BW90" s="77"/>
      <c r="BX90" s="77"/>
      <c r="BY90" s="112">
        <f>BQ90-AH90</f>
        <v>0</v>
      </c>
      <c r="BZ90" s="106">
        <f t="shared" ref="BZ90" si="90">IF(AH90&lt;&gt;0,BY90/AH90,0)</f>
        <v>0</v>
      </c>
      <c r="CA90" s="102">
        <f>'10'!T93</f>
        <v>0</v>
      </c>
    </row>
    <row r="91" spans="1:79" ht="21" x14ac:dyDescent="0.25">
      <c r="A91" s="75" t="s">
        <v>420</v>
      </c>
      <c r="B91" s="262" t="s">
        <v>867</v>
      </c>
      <c r="C91" s="101"/>
      <c r="D91" s="101" t="s">
        <v>868</v>
      </c>
      <c r="E91" s="101" t="s">
        <v>868</v>
      </c>
      <c r="F91" s="101" t="s">
        <v>868</v>
      </c>
      <c r="G91" s="101" t="s">
        <v>868</v>
      </c>
      <c r="H91" s="101" t="s">
        <v>868</v>
      </c>
      <c r="I91" s="101" t="s">
        <v>868</v>
      </c>
      <c r="J91" s="101" t="s">
        <v>868</v>
      </c>
      <c r="K91" s="101" t="s">
        <v>868</v>
      </c>
      <c r="L91" s="101" t="s">
        <v>868</v>
      </c>
      <c r="M91" s="101" t="s">
        <v>868</v>
      </c>
      <c r="N91" s="101" t="s">
        <v>868</v>
      </c>
      <c r="O91" s="101" t="s">
        <v>868</v>
      </c>
      <c r="P91" s="101" t="s">
        <v>868</v>
      </c>
      <c r="Q91" s="101" t="s">
        <v>868</v>
      </c>
      <c r="R91" s="101" t="s">
        <v>868</v>
      </c>
      <c r="S91" s="101" t="s">
        <v>868</v>
      </c>
      <c r="T91" s="101" t="s">
        <v>868</v>
      </c>
      <c r="U91" s="101" t="s">
        <v>868</v>
      </c>
      <c r="V91" s="101" t="s">
        <v>868</v>
      </c>
      <c r="W91" s="101" t="s">
        <v>868</v>
      </c>
      <c r="X91" s="101" t="s">
        <v>868</v>
      </c>
      <c r="Y91" s="101" t="s">
        <v>868</v>
      </c>
      <c r="Z91" s="101" t="s">
        <v>868</v>
      </c>
      <c r="AA91" s="101" t="s">
        <v>868</v>
      </c>
      <c r="AB91" s="101" t="s">
        <v>868</v>
      </c>
      <c r="AC91" s="101" t="s">
        <v>868</v>
      </c>
      <c r="AD91" s="101" t="s">
        <v>868</v>
      </c>
      <c r="AE91" s="101" t="s">
        <v>868</v>
      </c>
      <c r="AF91" s="101" t="s">
        <v>868</v>
      </c>
      <c r="AG91" s="101" t="s">
        <v>868</v>
      </c>
      <c r="AH91" s="101" t="s">
        <v>868</v>
      </c>
      <c r="AI91" s="101" t="s">
        <v>868</v>
      </c>
      <c r="AJ91" s="101" t="s">
        <v>868</v>
      </c>
      <c r="AK91" s="101" t="s">
        <v>868</v>
      </c>
      <c r="AL91" s="101" t="s">
        <v>868</v>
      </c>
      <c r="AM91" s="101" t="s">
        <v>868</v>
      </c>
      <c r="AN91" s="101" t="s">
        <v>868</v>
      </c>
      <c r="AO91" s="101" t="s">
        <v>868</v>
      </c>
      <c r="AP91" s="101" t="s">
        <v>868</v>
      </c>
      <c r="AQ91" s="101" t="s">
        <v>868</v>
      </c>
      <c r="AR91" s="101" t="s">
        <v>868</v>
      </c>
      <c r="AS91" s="101" t="s">
        <v>868</v>
      </c>
      <c r="AT91" s="101" t="s">
        <v>868</v>
      </c>
      <c r="AU91" s="101" t="s">
        <v>868</v>
      </c>
      <c r="AV91" s="101" t="s">
        <v>868</v>
      </c>
      <c r="AW91" s="101" t="s">
        <v>868</v>
      </c>
      <c r="AX91" s="101" t="s">
        <v>868</v>
      </c>
      <c r="AY91" s="101" t="s">
        <v>868</v>
      </c>
      <c r="AZ91" s="101" t="s">
        <v>868</v>
      </c>
      <c r="BA91" s="101" t="s">
        <v>868</v>
      </c>
      <c r="BB91" s="101" t="s">
        <v>868</v>
      </c>
      <c r="BC91" s="101" t="s">
        <v>868</v>
      </c>
      <c r="BD91" s="101" t="s">
        <v>868</v>
      </c>
      <c r="BE91" s="101" t="s">
        <v>868</v>
      </c>
      <c r="BF91" s="101" t="s">
        <v>868</v>
      </c>
      <c r="BG91" s="101" t="s">
        <v>868</v>
      </c>
      <c r="BH91" s="101" t="s">
        <v>868</v>
      </c>
      <c r="BI91" s="101" t="s">
        <v>868</v>
      </c>
      <c r="BJ91" s="101" t="s">
        <v>868</v>
      </c>
      <c r="BK91" s="101" t="s">
        <v>868</v>
      </c>
      <c r="BL91" s="101" t="s">
        <v>868</v>
      </c>
      <c r="BM91" s="101" t="s">
        <v>868</v>
      </c>
      <c r="BN91" s="101" t="s">
        <v>868</v>
      </c>
      <c r="BO91" s="101" t="s">
        <v>868</v>
      </c>
      <c r="BP91" s="101" t="s">
        <v>868</v>
      </c>
      <c r="BQ91" s="101" t="s">
        <v>868</v>
      </c>
      <c r="BR91" s="101" t="s">
        <v>868</v>
      </c>
      <c r="BS91" s="101" t="s">
        <v>868</v>
      </c>
      <c r="BT91" s="101" t="s">
        <v>868</v>
      </c>
      <c r="BU91" s="101" t="s">
        <v>868</v>
      </c>
      <c r="BV91" s="101" t="s">
        <v>868</v>
      </c>
      <c r="BW91" s="101" t="s">
        <v>868</v>
      </c>
      <c r="BX91" s="101" t="s">
        <v>868</v>
      </c>
      <c r="BY91" s="101" t="s">
        <v>868</v>
      </c>
      <c r="BZ91" s="101" t="s">
        <v>868</v>
      </c>
      <c r="CA91" s="102"/>
    </row>
    <row r="92" spans="1:79" ht="21" x14ac:dyDescent="0.25">
      <c r="A92" s="75" t="s">
        <v>418</v>
      </c>
      <c r="B92" s="262" t="s">
        <v>869</v>
      </c>
      <c r="C92" s="101"/>
      <c r="D92" s="101" t="s">
        <v>868</v>
      </c>
      <c r="E92" s="101" t="s">
        <v>868</v>
      </c>
      <c r="F92" s="101" t="s">
        <v>868</v>
      </c>
      <c r="G92" s="101" t="s">
        <v>868</v>
      </c>
      <c r="H92" s="101" t="s">
        <v>868</v>
      </c>
      <c r="I92" s="101" t="s">
        <v>868</v>
      </c>
      <c r="J92" s="101" t="s">
        <v>868</v>
      </c>
      <c r="K92" s="101" t="s">
        <v>868</v>
      </c>
      <c r="L92" s="101" t="s">
        <v>868</v>
      </c>
      <c r="M92" s="101" t="s">
        <v>868</v>
      </c>
      <c r="N92" s="101" t="s">
        <v>868</v>
      </c>
      <c r="O92" s="101" t="s">
        <v>868</v>
      </c>
      <c r="P92" s="101" t="s">
        <v>868</v>
      </c>
      <c r="Q92" s="101" t="s">
        <v>868</v>
      </c>
      <c r="R92" s="101" t="s">
        <v>868</v>
      </c>
      <c r="S92" s="101" t="s">
        <v>868</v>
      </c>
      <c r="T92" s="101" t="s">
        <v>868</v>
      </c>
      <c r="U92" s="101" t="s">
        <v>868</v>
      </c>
      <c r="V92" s="101" t="s">
        <v>868</v>
      </c>
      <c r="W92" s="101" t="s">
        <v>868</v>
      </c>
      <c r="X92" s="101" t="s">
        <v>868</v>
      </c>
      <c r="Y92" s="101" t="s">
        <v>868</v>
      </c>
      <c r="Z92" s="101" t="s">
        <v>868</v>
      </c>
      <c r="AA92" s="101" t="s">
        <v>868</v>
      </c>
      <c r="AB92" s="101" t="s">
        <v>868</v>
      </c>
      <c r="AC92" s="101" t="s">
        <v>868</v>
      </c>
      <c r="AD92" s="101" t="s">
        <v>868</v>
      </c>
      <c r="AE92" s="101" t="s">
        <v>868</v>
      </c>
      <c r="AF92" s="101" t="s">
        <v>868</v>
      </c>
      <c r="AG92" s="101" t="s">
        <v>868</v>
      </c>
      <c r="AH92" s="101" t="s">
        <v>868</v>
      </c>
      <c r="AI92" s="101" t="s">
        <v>868</v>
      </c>
      <c r="AJ92" s="101" t="s">
        <v>868</v>
      </c>
      <c r="AK92" s="101" t="s">
        <v>868</v>
      </c>
      <c r="AL92" s="101" t="s">
        <v>868</v>
      </c>
      <c r="AM92" s="101" t="s">
        <v>868</v>
      </c>
      <c r="AN92" s="101" t="s">
        <v>868</v>
      </c>
      <c r="AO92" s="101" t="s">
        <v>868</v>
      </c>
      <c r="AP92" s="101" t="s">
        <v>868</v>
      </c>
      <c r="AQ92" s="101" t="s">
        <v>868</v>
      </c>
      <c r="AR92" s="101" t="s">
        <v>868</v>
      </c>
      <c r="AS92" s="101" t="s">
        <v>868</v>
      </c>
      <c r="AT92" s="101" t="s">
        <v>868</v>
      </c>
      <c r="AU92" s="101" t="s">
        <v>868</v>
      </c>
      <c r="AV92" s="101" t="s">
        <v>868</v>
      </c>
      <c r="AW92" s="101" t="s">
        <v>868</v>
      </c>
      <c r="AX92" s="101" t="s">
        <v>868</v>
      </c>
      <c r="AY92" s="101" t="s">
        <v>868</v>
      </c>
      <c r="AZ92" s="101" t="s">
        <v>868</v>
      </c>
      <c r="BA92" s="101" t="s">
        <v>868</v>
      </c>
      <c r="BB92" s="101" t="s">
        <v>868</v>
      </c>
      <c r="BC92" s="101" t="s">
        <v>868</v>
      </c>
      <c r="BD92" s="101" t="s">
        <v>868</v>
      </c>
      <c r="BE92" s="101" t="s">
        <v>868</v>
      </c>
      <c r="BF92" s="101" t="s">
        <v>868</v>
      </c>
      <c r="BG92" s="101" t="s">
        <v>868</v>
      </c>
      <c r="BH92" s="101" t="s">
        <v>868</v>
      </c>
      <c r="BI92" s="101" t="s">
        <v>868</v>
      </c>
      <c r="BJ92" s="101" t="s">
        <v>868</v>
      </c>
      <c r="BK92" s="101" t="s">
        <v>868</v>
      </c>
      <c r="BL92" s="101" t="s">
        <v>868</v>
      </c>
      <c r="BM92" s="101" t="s">
        <v>868</v>
      </c>
      <c r="BN92" s="101" t="s">
        <v>868</v>
      </c>
      <c r="BO92" s="101" t="s">
        <v>868</v>
      </c>
      <c r="BP92" s="101" t="s">
        <v>868</v>
      </c>
      <c r="BQ92" s="101" t="s">
        <v>868</v>
      </c>
      <c r="BR92" s="101" t="s">
        <v>868</v>
      </c>
      <c r="BS92" s="101" t="s">
        <v>868</v>
      </c>
      <c r="BT92" s="101" t="s">
        <v>868</v>
      </c>
      <c r="BU92" s="101" t="s">
        <v>868</v>
      </c>
      <c r="BV92" s="101" t="s">
        <v>868</v>
      </c>
      <c r="BW92" s="101" t="s">
        <v>868</v>
      </c>
      <c r="BX92" s="101" t="s">
        <v>868</v>
      </c>
      <c r="BY92" s="101" t="s">
        <v>868</v>
      </c>
      <c r="BZ92" s="101" t="s">
        <v>868</v>
      </c>
      <c r="CA92" s="102"/>
    </row>
    <row r="93" spans="1:79" ht="21" x14ac:dyDescent="0.25">
      <c r="A93" s="75" t="s">
        <v>416</v>
      </c>
      <c r="B93" s="262" t="s">
        <v>870</v>
      </c>
      <c r="C93" s="101"/>
      <c r="D93" s="101" t="s">
        <v>868</v>
      </c>
      <c r="E93" s="101" t="s">
        <v>868</v>
      </c>
      <c r="F93" s="101" t="s">
        <v>868</v>
      </c>
      <c r="G93" s="101" t="s">
        <v>868</v>
      </c>
      <c r="H93" s="101" t="s">
        <v>868</v>
      </c>
      <c r="I93" s="101" t="s">
        <v>868</v>
      </c>
      <c r="J93" s="101" t="s">
        <v>868</v>
      </c>
      <c r="K93" s="101" t="s">
        <v>868</v>
      </c>
      <c r="L93" s="101" t="s">
        <v>868</v>
      </c>
      <c r="M93" s="101" t="s">
        <v>868</v>
      </c>
      <c r="N93" s="101" t="s">
        <v>868</v>
      </c>
      <c r="O93" s="101" t="s">
        <v>868</v>
      </c>
      <c r="P93" s="101" t="s">
        <v>868</v>
      </c>
      <c r="Q93" s="101" t="s">
        <v>868</v>
      </c>
      <c r="R93" s="101" t="s">
        <v>868</v>
      </c>
      <c r="S93" s="101" t="s">
        <v>868</v>
      </c>
      <c r="T93" s="101" t="s">
        <v>868</v>
      </c>
      <c r="U93" s="101" t="s">
        <v>868</v>
      </c>
      <c r="V93" s="101" t="s">
        <v>868</v>
      </c>
      <c r="W93" s="101" t="s">
        <v>868</v>
      </c>
      <c r="X93" s="101" t="s">
        <v>868</v>
      </c>
      <c r="Y93" s="101" t="s">
        <v>868</v>
      </c>
      <c r="Z93" s="101" t="s">
        <v>868</v>
      </c>
      <c r="AA93" s="101" t="s">
        <v>868</v>
      </c>
      <c r="AB93" s="101" t="s">
        <v>868</v>
      </c>
      <c r="AC93" s="101" t="s">
        <v>868</v>
      </c>
      <c r="AD93" s="101" t="s">
        <v>868</v>
      </c>
      <c r="AE93" s="101" t="s">
        <v>868</v>
      </c>
      <c r="AF93" s="101" t="s">
        <v>868</v>
      </c>
      <c r="AG93" s="101" t="s">
        <v>868</v>
      </c>
      <c r="AH93" s="101" t="s">
        <v>868</v>
      </c>
      <c r="AI93" s="101" t="s">
        <v>868</v>
      </c>
      <c r="AJ93" s="101" t="s">
        <v>868</v>
      </c>
      <c r="AK93" s="101" t="s">
        <v>868</v>
      </c>
      <c r="AL93" s="101" t="s">
        <v>868</v>
      </c>
      <c r="AM93" s="101" t="s">
        <v>868</v>
      </c>
      <c r="AN93" s="101" t="s">
        <v>868</v>
      </c>
      <c r="AO93" s="101" t="s">
        <v>868</v>
      </c>
      <c r="AP93" s="101" t="s">
        <v>868</v>
      </c>
      <c r="AQ93" s="101" t="s">
        <v>868</v>
      </c>
      <c r="AR93" s="101" t="s">
        <v>868</v>
      </c>
      <c r="AS93" s="101" t="s">
        <v>868</v>
      </c>
      <c r="AT93" s="101" t="s">
        <v>868</v>
      </c>
      <c r="AU93" s="101" t="s">
        <v>868</v>
      </c>
      <c r="AV93" s="101" t="s">
        <v>868</v>
      </c>
      <c r="AW93" s="101" t="s">
        <v>868</v>
      </c>
      <c r="AX93" s="101" t="s">
        <v>868</v>
      </c>
      <c r="AY93" s="101" t="s">
        <v>868</v>
      </c>
      <c r="AZ93" s="101" t="s">
        <v>868</v>
      </c>
      <c r="BA93" s="101" t="s">
        <v>868</v>
      </c>
      <c r="BB93" s="101" t="s">
        <v>868</v>
      </c>
      <c r="BC93" s="101" t="s">
        <v>868</v>
      </c>
      <c r="BD93" s="101" t="s">
        <v>868</v>
      </c>
      <c r="BE93" s="101" t="s">
        <v>868</v>
      </c>
      <c r="BF93" s="101" t="s">
        <v>868</v>
      </c>
      <c r="BG93" s="101" t="s">
        <v>868</v>
      </c>
      <c r="BH93" s="101" t="s">
        <v>868</v>
      </c>
      <c r="BI93" s="101" t="s">
        <v>868</v>
      </c>
      <c r="BJ93" s="101" t="s">
        <v>868</v>
      </c>
      <c r="BK93" s="101" t="s">
        <v>868</v>
      </c>
      <c r="BL93" s="101" t="s">
        <v>868</v>
      </c>
      <c r="BM93" s="101" t="s">
        <v>868</v>
      </c>
      <c r="BN93" s="101" t="s">
        <v>868</v>
      </c>
      <c r="BO93" s="101" t="s">
        <v>868</v>
      </c>
      <c r="BP93" s="101" t="s">
        <v>868</v>
      </c>
      <c r="BQ93" s="101" t="s">
        <v>868</v>
      </c>
      <c r="BR93" s="101" t="s">
        <v>868</v>
      </c>
      <c r="BS93" s="101" t="s">
        <v>868</v>
      </c>
      <c r="BT93" s="101" t="s">
        <v>868</v>
      </c>
      <c r="BU93" s="101" t="s">
        <v>868</v>
      </c>
      <c r="BV93" s="101" t="s">
        <v>868</v>
      </c>
      <c r="BW93" s="101" t="s">
        <v>868</v>
      </c>
      <c r="BX93" s="101" t="s">
        <v>868</v>
      </c>
      <c r="BY93" s="101" t="s">
        <v>868</v>
      </c>
      <c r="BZ93" s="101" t="s">
        <v>868</v>
      </c>
      <c r="CA93" s="102"/>
    </row>
    <row r="94" spans="1:79" ht="31.5" x14ac:dyDescent="0.25">
      <c r="A94" s="75" t="s">
        <v>414</v>
      </c>
      <c r="B94" s="262" t="s">
        <v>871</v>
      </c>
      <c r="C94" s="101"/>
      <c r="D94" s="101" t="s">
        <v>868</v>
      </c>
      <c r="E94" s="101" t="s">
        <v>868</v>
      </c>
      <c r="F94" s="101" t="s">
        <v>868</v>
      </c>
      <c r="G94" s="101" t="s">
        <v>868</v>
      </c>
      <c r="H94" s="101" t="s">
        <v>868</v>
      </c>
      <c r="I94" s="101" t="s">
        <v>868</v>
      </c>
      <c r="J94" s="101" t="s">
        <v>868</v>
      </c>
      <c r="K94" s="101" t="s">
        <v>868</v>
      </c>
      <c r="L94" s="101" t="s">
        <v>868</v>
      </c>
      <c r="M94" s="101" t="s">
        <v>868</v>
      </c>
      <c r="N94" s="101" t="s">
        <v>868</v>
      </c>
      <c r="O94" s="101" t="s">
        <v>868</v>
      </c>
      <c r="P94" s="101" t="s">
        <v>868</v>
      </c>
      <c r="Q94" s="101" t="s">
        <v>868</v>
      </c>
      <c r="R94" s="101" t="s">
        <v>868</v>
      </c>
      <c r="S94" s="101" t="s">
        <v>868</v>
      </c>
      <c r="T94" s="101" t="s">
        <v>868</v>
      </c>
      <c r="U94" s="101" t="s">
        <v>868</v>
      </c>
      <c r="V94" s="101" t="s">
        <v>868</v>
      </c>
      <c r="W94" s="101" t="s">
        <v>868</v>
      </c>
      <c r="X94" s="101" t="s">
        <v>868</v>
      </c>
      <c r="Y94" s="101" t="s">
        <v>868</v>
      </c>
      <c r="Z94" s="101" t="s">
        <v>868</v>
      </c>
      <c r="AA94" s="101" t="s">
        <v>868</v>
      </c>
      <c r="AB94" s="101" t="s">
        <v>868</v>
      </c>
      <c r="AC94" s="101" t="s">
        <v>868</v>
      </c>
      <c r="AD94" s="101" t="s">
        <v>868</v>
      </c>
      <c r="AE94" s="101" t="s">
        <v>868</v>
      </c>
      <c r="AF94" s="101" t="s">
        <v>868</v>
      </c>
      <c r="AG94" s="101" t="s">
        <v>868</v>
      </c>
      <c r="AH94" s="101" t="s">
        <v>868</v>
      </c>
      <c r="AI94" s="101" t="s">
        <v>868</v>
      </c>
      <c r="AJ94" s="101" t="s">
        <v>868</v>
      </c>
      <c r="AK94" s="101" t="s">
        <v>868</v>
      </c>
      <c r="AL94" s="101" t="s">
        <v>868</v>
      </c>
      <c r="AM94" s="101" t="s">
        <v>868</v>
      </c>
      <c r="AN94" s="101" t="s">
        <v>868</v>
      </c>
      <c r="AO94" s="101" t="s">
        <v>868</v>
      </c>
      <c r="AP94" s="101" t="s">
        <v>868</v>
      </c>
      <c r="AQ94" s="101" t="s">
        <v>868</v>
      </c>
      <c r="AR94" s="101" t="s">
        <v>868</v>
      </c>
      <c r="AS94" s="101" t="s">
        <v>868</v>
      </c>
      <c r="AT94" s="101" t="s">
        <v>868</v>
      </c>
      <c r="AU94" s="101" t="s">
        <v>868</v>
      </c>
      <c r="AV94" s="101" t="s">
        <v>868</v>
      </c>
      <c r="AW94" s="101" t="s">
        <v>868</v>
      </c>
      <c r="AX94" s="101" t="s">
        <v>868</v>
      </c>
      <c r="AY94" s="101" t="s">
        <v>868</v>
      </c>
      <c r="AZ94" s="101" t="s">
        <v>868</v>
      </c>
      <c r="BA94" s="101" t="s">
        <v>868</v>
      </c>
      <c r="BB94" s="101" t="s">
        <v>868</v>
      </c>
      <c r="BC94" s="101" t="s">
        <v>868</v>
      </c>
      <c r="BD94" s="101" t="s">
        <v>868</v>
      </c>
      <c r="BE94" s="101" t="s">
        <v>868</v>
      </c>
      <c r="BF94" s="101" t="s">
        <v>868</v>
      </c>
      <c r="BG94" s="101" t="s">
        <v>868</v>
      </c>
      <c r="BH94" s="101" t="s">
        <v>868</v>
      </c>
      <c r="BI94" s="101" t="s">
        <v>868</v>
      </c>
      <c r="BJ94" s="101" t="s">
        <v>868</v>
      </c>
      <c r="BK94" s="101" t="s">
        <v>868</v>
      </c>
      <c r="BL94" s="101" t="s">
        <v>868</v>
      </c>
      <c r="BM94" s="101" t="s">
        <v>868</v>
      </c>
      <c r="BN94" s="101" t="s">
        <v>868</v>
      </c>
      <c r="BO94" s="101" t="s">
        <v>868</v>
      </c>
      <c r="BP94" s="101" t="s">
        <v>868</v>
      </c>
      <c r="BQ94" s="101" t="s">
        <v>868</v>
      </c>
      <c r="BR94" s="101" t="s">
        <v>868</v>
      </c>
      <c r="BS94" s="101" t="s">
        <v>868</v>
      </c>
      <c r="BT94" s="101" t="s">
        <v>868</v>
      </c>
      <c r="BU94" s="101" t="s">
        <v>868</v>
      </c>
      <c r="BV94" s="101" t="s">
        <v>868</v>
      </c>
      <c r="BW94" s="101" t="s">
        <v>868</v>
      </c>
      <c r="BX94" s="101" t="s">
        <v>868</v>
      </c>
      <c r="BY94" s="101" t="s">
        <v>868</v>
      </c>
      <c r="BZ94" s="101" t="s">
        <v>868</v>
      </c>
      <c r="CA94" s="102"/>
    </row>
    <row r="95" spans="1:79" ht="31.5" x14ac:dyDescent="0.25">
      <c r="A95" s="75" t="s">
        <v>412</v>
      </c>
      <c r="B95" s="262" t="s">
        <v>872</v>
      </c>
      <c r="C95" s="101"/>
      <c r="D95" s="101" t="s">
        <v>868</v>
      </c>
      <c r="E95" s="101" t="s">
        <v>868</v>
      </c>
      <c r="F95" s="101" t="s">
        <v>868</v>
      </c>
      <c r="G95" s="101" t="s">
        <v>868</v>
      </c>
      <c r="H95" s="101" t="s">
        <v>868</v>
      </c>
      <c r="I95" s="101" t="s">
        <v>868</v>
      </c>
      <c r="J95" s="101" t="s">
        <v>868</v>
      </c>
      <c r="K95" s="101" t="s">
        <v>868</v>
      </c>
      <c r="L95" s="101" t="s">
        <v>868</v>
      </c>
      <c r="M95" s="101" t="s">
        <v>868</v>
      </c>
      <c r="N95" s="101" t="s">
        <v>868</v>
      </c>
      <c r="O95" s="101" t="s">
        <v>868</v>
      </c>
      <c r="P95" s="101" t="s">
        <v>868</v>
      </c>
      <c r="Q95" s="101" t="s">
        <v>868</v>
      </c>
      <c r="R95" s="101" t="s">
        <v>868</v>
      </c>
      <c r="S95" s="101" t="s">
        <v>868</v>
      </c>
      <c r="T95" s="101" t="s">
        <v>868</v>
      </c>
      <c r="U95" s="101" t="s">
        <v>868</v>
      </c>
      <c r="V95" s="101" t="s">
        <v>868</v>
      </c>
      <c r="W95" s="101" t="s">
        <v>868</v>
      </c>
      <c r="X95" s="101" t="s">
        <v>868</v>
      </c>
      <c r="Y95" s="101" t="s">
        <v>868</v>
      </c>
      <c r="Z95" s="101" t="s">
        <v>868</v>
      </c>
      <c r="AA95" s="101" t="s">
        <v>868</v>
      </c>
      <c r="AB95" s="101" t="s">
        <v>868</v>
      </c>
      <c r="AC95" s="101" t="s">
        <v>868</v>
      </c>
      <c r="AD95" s="101" t="s">
        <v>868</v>
      </c>
      <c r="AE95" s="101" t="s">
        <v>868</v>
      </c>
      <c r="AF95" s="101" t="s">
        <v>868</v>
      </c>
      <c r="AG95" s="101" t="s">
        <v>868</v>
      </c>
      <c r="AH95" s="101" t="s">
        <v>868</v>
      </c>
      <c r="AI95" s="101" t="s">
        <v>868</v>
      </c>
      <c r="AJ95" s="101" t="s">
        <v>868</v>
      </c>
      <c r="AK95" s="101" t="s">
        <v>868</v>
      </c>
      <c r="AL95" s="101" t="s">
        <v>868</v>
      </c>
      <c r="AM95" s="101" t="s">
        <v>868</v>
      </c>
      <c r="AN95" s="101" t="s">
        <v>868</v>
      </c>
      <c r="AO95" s="101" t="s">
        <v>868</v>
      </c>
      <c r="AP95" s="101" t="s">
        <v>868</v>
      </c>
      <c r="AQ95" s="101" t="s">
        <v>868</v>
      </c>
      <c r="AR95" s="101" t="s">
        <v>868</v>
      </c>
      <c r="AS95" s="101" t="s">
        <v>868</v>
      </c>
      <c r="AT95" s="101" t="s">
        <v>868</v>
      </c>
      <c r="AU95" s="101" t="s">
        <v>868</v>
      </c>
      <c r="AV95" s="101" t="s">
        <v>868</v>
      </c>
      <c r="AW95" s="101" t="s">
        <v>868</v>
      </c>
      <c r="AX95" s="101" t="s">
        <v>868</v>
      </c>
      <c r="AY95" s="101" t="s">
        <v>868</v>
      </c>
      <c r="AZ95" s="101" t="s">
        <v>868</v>
      </c>
      <c r="BA95" s="101" t="s">
        <v>868</v>
      </c>
      <c r="BB95" s="101" t="s">
        <v>868</v>
      </c>
      <c r="BC95" s="101" t="s">
        <v>868</v>
      </c>
      <c r="BD95" s="101" t="s">
        <v>868</v>
      </c>
      <c r="BE95" s="101" t="s">
        <v>868</v>
      </c>
      <c r="BF95" s="101" t="s">
        <v>868</v>
      </c>
      <c r="BG95" s="101" t="s">
        <v>868</v>
      </c>
      <c r="BH95" s="101" t="s">
        <v>868</v>
      </c>
      <c r="BI95" s="101" t="s">
        <v>868</v>
      </c>
      <c r="BJ95" s="101" t="s">
        <v>868</v>
      </c>
      <c r="BK95" s="101" t="s">
        <v>868</v>
      </c>
      <c r="BL95" s="101" t="s">
        <v>868</v>
      </c>
      <c r="BM95" s="101" t="s">
        <v>868</v>
      </c>
      <c r="BN95" s="101" t="s">
        <v>868</v>
      </c>
      <c r="BO95" s="101" t="s">
        <v>868</v>
      </c>
      <c r="BP95" s="101" t="s">
        <v>868</v>
      </c>
      <c r="BQ95" s="101" t="s">
        <v>868</v>
      </c>
      <c r="BR95" s="101" t="s">
        <v>868</v>
      </c>
      <c r="BS95" s="101" t="s">
        <v>868</v>
      </c>
      <c r="BT95" s="101" t="s">
        <v>868</v>
      </c>
      <c r="BU95" s="101" t="s">
        <v>868</v>
      </c>
      <c r="BV95" s="101" t="s">
        <v>868</v>
      </c>
      <c r="BW95" s="101" t="s">
        <v>868</v>
      </c>
      <c r="BX95" s="101" t="s">
        <v>868</v>
      </c>
      <c r="BY95" s="101" t="s">
        <v>868</v>
      </c>
      <c r="BZ95" s="101" t="s">
        <v>868</v>
      </c>
      <c r="CA95" s="102"/>
    </row>
    <row r="96" spans="1:79" ht="31.5" x14ac:dyDescent="0.25">
      <c r="A96" s="75" t="s">
        <v>410</v>
      </c>
      <c r="B96" s="262" t="s">
        <v>873</v>
      </c>
      <c r="C96" s="101"/>
      <c r="D96" s="101" t="s">
        <v>868</v>
      </c>
      <c r="E96" s="101" t="s">
        <v>868</v>
      </c>
      <c r="F96" s="101" t="s">
        <v>868</v>
      </c>
      <c r="G96" s="101" t="s">
        <v>868</v>
      </c>
      <c r="H96" s="101" t="s">
        <v>868</v>
      </c>
      <c r="I96" s="101" t="s">
        <v>868</v>
      </c>
      <c r="J96" s="101" t="s">
        <v>868</v>
      </c>
      <c r="K96" s="101" t="s">
        <v>868</v>
      </c>
      <c r="L96" s="101" t="s">
        <v>868</v>
      </c>
      <c r="M96" s="101" t="s">
        <v>868</v>
      </c>
      <c r="N96" s="101" t="s">
        <v>868</v>
      </c>
      <c r="O96" s="101" t="s">
        <v>868</v>
      </c>
      <c r="P96" s="101" t="s">
        <v>868</v>
      </c>
      <c r="Q96" s="101" t="s">
        <v>868</v>
      </c>
      <c r="R96" s="101" t="s">
        <v>868</v>
      </c>
      <c r="S96" s="101" t="s">
        <v>868</v>
      </c>
      <c r="T96" s="101" t="s">
        <v>868</v>
      </c>
      <c r="U96" s="101" t="s">
        <v>868</v>
      </c>
      <c r="V96" s="101" t="s">
        <v>868</v>
      </c>
      <c r="W96" s="101" t="s">
        <v>868</v>
      </c>
      <c r="X96" s="101" t="s">
        <v>868</v>
      </c>
      <c r="Y96" s="101" t="s">
        <v>868</v>
      </c>
      <c r="Z96" s="101" t="s">
        <v>868</v>
      </c>
      <c r="AA96" s="101" t="s">
        <v>868</v>
      </c>
      <c r="AB96" s="101" t="s">
        <v>868</v>
      </c>
      <c r="AC96" s="101" t="s">
        <v>868</v>
      </c>
      <c r="AD96" s="101" t="s">
        <v>868</v>
      </c>
      <c r="AE96" s="101" t="s">
        <v>868</v>
      </c>
      <c r="AF96" s="101" t="s">
        <v>868</v>
      </c>
      <c r="AG96" s="101" t="s">
        <v>868</v>
      </c>
      <c r="AH96" s="101" t="s">
        <v>868</v>
      </c>
      <c r="AI96" s="101" t="s">
        <v>868</v>
      </c>
      <c r="AJ96" s="101" t="s">
        <v>868</v>
      </c>
      <c r="AK96" s="101" t="s">
        <v>868</v>
      </c>
      <c r="AL96" s="101" t="s">
        <v>868</v>
      </c>
      <c r="AM96" s="101" t="s">
        <v>868</v>
      </c>
      <c r="AN96" s="101" t="s">
        <v>868</v>
      </c>
      <c r="AO96" s="101" t="s">
        <v>868</v>
      </c>
      <c r="AP96" s="101" t="s">
        <v>868</v>
      </c>
      <c r="AQ96" s="101" t="s">
        <v>868</v>
      </c>
      <c r="AR96" s="101" t="s">
        <v>868</v>
      </c>
      <c r="AS96" s="101" t="s">
        <v>868</v>
      </c>
      <c r="AT96" s="101" t="s">
        <v>868</v>
      </c>
      <c r="AU96" s="101" t="s">
        <v>868</v>
      </c>
      <c r="AV96" s="101" t="s">
        <v>868</v>
      </c>
      <c r="AW96" s="101" t="s">
        <v>868</v>
      </c>
      <c r="AX96" s="101" t="s">
        <v>868</v>
      </c>
      <c r="AY96" s="101" t="s">
        <v>868</v>
      </c>
      <c r="AZ96" s="101" t="s">
        <v>868</v>
      </c>
      <c r="BA96" s="101" t="s">
        <v>868</v>
      </c>
      <c r="BB96" s="101" t="s">
        <v>868</v>
      </c>
      <c r="BC96" s="101" t="s">
        <v>868</v>
      </c>
      <c r="BD96" s="101" t="s">
        <v>868</v>
      </c>
      <c r="BE96" s="101" t="s">
        <v>868</v>
      </c>
      <c r="BF96" s="101" t="s">
        <v>868</v>
      </c>
      <c r="BG96" s="101" t="s">
        <v>868</v>
      </c>
      <c r="BH96" s="101" t="s">
        <v>868</v>
      </c>
      <c r="BI96" s="101" t="s">
        <v>868</v>
      </c>
      <c r="BJ96" s="101" t="s">
        <v>868</v>
      </c>
      <c r="BK96" s="101" t="s">
        <v>868</v>
      </c>
      <c r="BL96" s="101" t="s">
        <v>868</v>
      </c>
      <c r="BM96" s="101" t="s">
        <v>868</v>
      </c>
      <c r="BN96" s="101" t="s">
        <v>868</v>
      </c>
      <c r="BO96" s="101" t="s">
        <v>868</v>
      </c>
      <c r="BP96" s="101" t="s">
        <v>868</v>
      </c>
      <c r="BQ96" s="101" t="s">
        <v>868</v>
      </c>
      <c r="BR96" s="101" t="s">
        <v>868</v>
      </c>
      <c r="BS96" s="101" t="s">
        <v>868</v>
      </c>
      <c r="BT96" s="101" t="s">
        <v>868</v>
      </c>
      <c r="BU96" s="101" t="s">
        <v>868</v>
      </c>
      <c r="BV96" s="101" t="s">
        <v>868</v>
      </c>
      <c r="BW96" s="101" t="s">
        <v>868</v>
      </c>
      <c r="BX96" s="101" t="s">
        <v>868</v>
      </c>
      <c r="BY96" s="101" t="s">
        <v>868</v>
      </c>
      <c r="BZ96" s="101" t="s">
        <v>868</v>
      </c>
      <c r="CA96" s="102"/>
    </row>
    <row r="97" spans="1:79" ht="31.5" x14ac:dyDescent="0.25">
      <c r="A97" s="75" t="s">
        <v>874</v>
      </c>
      <c r="B97" s="262" t="s">
        <v>875</v>
      </c>
      <c r="C97" s="101"/>
      <c r="D97" s="101" t="s">
        <v>868</v>
      </c>
      <c r="E97" s="101" t="s">
        <v>868</v>
      </c>
      <c r="F97" s="101" t="s">
        <v>868</v>
      </c>
      <c r="G97" s="101" t="s">
        <v>868</v>
      </c>
      <c r="H97" s="101" t="s">
        <v>868</v>
      </c>
      <c r="I97" s="101" t="s">
        <v>868</v>
      </c>
      <c r="J97" s="101" t="s">
        <v>868</v>
      </c>
      <c r="K97" s="101" t="s">
        <v>868</v>
      </c>
      <c r="L97" s="101" t="s">
        <v>868</v>
      </c>
      <c r="M97" s="101" t="s">
        <v>868</v>
      </c>
      <c r="N97" s="101" t="s">
        <v>868</v>
      </c>
      <c r="O97" s="101" t="s">
        <v>868</v>
      </c>
      <c r="P97" s="101" t="s">
        <v>868</v>
      </c>
      <c r="Q97" s="101" t="s">
        <v>868</v>
      </c>
      <c r="R97" s="101" t="s">
        <v>868</v>
      </c>
      <c r="S97" s="101" t="s">
        <v>868</v>
      </c>
      <c r="T97" s="101" t="s">
        <v>868</v>
      </c>
      <c r="U97" s="101" t="s">
        <v>868</v>
      </c>
      <c r="V97" s="101" t="s">
        <v>868</v>
      </c>
      <c r="W97" s="101" t="s">
        <v>868</v>
      </c>
      <c r="X97" s="101" t="s">
        <v>868</v>
      </c>
      <c r="Y97" s="101" t="s">
        <v>868</v>
      </c>
      <c r="Z97" s="101" t="s">
        <v>868</v>
      </c>
      <c r="AA97" s="101" t="s">
        <v>868</v>
      </c>
      <c r="AB97" s="101" t="s">
        <v>868</v>
      </c>
      <c r="AC97" s="101" t="s">
        <v>868</v>
      </c>
      <c r="AD97" s="101" t="s">
        <v>868</v>
      </c>
      <c r="AE97" s="101" t="s">
        <v>868</v>
      </c>
      <c r="AF97" s="101" t="s">
        <v>868</v>
      </c>
      <c r="AG97" s="101" t="s">
        <v>868</v>
      </c>
      <c r="AH97" s="101" t="s">
        <v>868</v>
      </c>
      <c r="AI97" s="101" t="s">
        <v>868</v>
      </c>
      <c r="AJ97" s="101" t="s">
        <v>868</v>
      </c>
      <c r="AK97" s="101" t="s">
        <v>868</v>
      </c>
      <c r="AL97" s="101" t="s">
        <v>868</v>
      </c>
      <c r="AM97" s="101" t="s">
        <v>868</v>
      </c>
      <c r="AN97" s="101" t="s">
        <v>868</v>
      </c>
      <c r="AO97" s="101" t="s">
        <v>868</v>
      </c>
      <c r="AP97" s="101" t="s">
        <v>868</v>
      </c>
      <c r="AQ97" s="101" t="s">
        <v>868</v>
      </c>
      <c r="AR97" s="101" t="s">
        <v>868</v>
      </c>
      <c r="AS97" s="101" t="s">
        <v>868</v>
      </c>
      <c r="AT97" s="101" t="s">
        <v>868</v>
      </c>
      <c r="AU97" s="101" t="s">
        <v>868</v>
      </c>
      <c r="AV97" s="101" t="s">
        <v>868</v>
      </c>
      <c r="AW97" s="101" t="s">
        <v>868</v>
      </c>
      <c r="AX97" s="101" t="s">
        <v>868</v>
      </c>
      <c r="AY97" s="101" t="s">
        <v>868</v>
      </c>
      <c r="AZ97" s="101" t="s">
        <v>868</v>
      </c>
      <c r="BA97" s="101" t="s">
        <v>868</v>
      </c>
      <c r="BB97" s="101" t="s">
        <v>868</v>
      </c>
      <c r="BC97" s="101" t="s">
        <v>868</v>
      </c>
      <c r="BD97" s="101" t="s">
        <v>868</v>
      </c>
      <c r="BE97" s="101" t="s">
        <v>868</v>
      </c>
      <c r="BF97" s="101" t="s">
        <v>868</v>
      </c>
      <c r="BG97" s="101" t="s">
        <v>868</v>
      </c>
      <c r="BH97" s="101" t="s">
        <v>868</v>
      </c>
      <c r="BI97" s="101" t="s">
        <v>868</v>
      </c>
      <c r="BJ97" s="101" t="s">
        <v>868</v>
      </c>
      <c r="BK97" s="101" t="s">
        <v>868</v>
      </c>
      <c r="BL97" s="101" t="s">
        <v>868</v>
      </c>
      <c r="BM97" s="101" t="s">
        <v>868</v>
      </c>
      <c r="BN97" s="101" t="s">
        <v>868</v>
      </c>
      <c r="BO97" s="101" t="s">
        <v>868</v>
      </c>
      <c r="BP97" s="101" t="s">
        <v>868</v>
      </c>
      <c r="BQ97" s="101" t="s">
        <v>868</v>
      </c>
      <c r="BR97" s="101" t="s">
        <v>868</v>
      </c>
      <c r="BS97" s="101" t="s">
        <v>868</v>
      </c>
      <c r="BT97" s="101" t="s">
        <v>868</v>
      </c>
      <c r="BU97" s="101" t="s">
        <v>868</v>
      </c>
      <c r="BV97" s="101" t="s">
        <v>868</v>
      </c>
      <c r="BW97" s="101" t="s">
        <v>868</v>
      </c>
      <c r="BX97" s="101" t="s">
        <v>868</v>
      </c>
      <c r="BY97" s="101" t="s">
        <v>868</v>
      </c>
      <c r="BZ97" s="101" t="s">
        <v>868</v>
      </c>
      <c r="CA97" s="102"/>
    </row>
    <row r="98" spans="1:79" ht="31.5" x14ac:dyDescent="0.25">
      <c r="A98" s="75" t="s">
        <v>876</v>
      </c>
      <c r="B98" s="262" t="s">
        <v>877</v>
      </c>
      <c r="C98" s="101"/>
      <c r="D98" s="101" t="s">
        <v>868</v>
      </c>
      <c r="E98" s="101" t="s">
        <v>868</v>
      </c>
      <c r="F98" s="101" t="s">
        <v>868</v>
      </c>
      <c r="G98" s="101" t="s">
        <v>868</v>
      </c>
      <c r="H98" s="101" t="s">
        <v>868</v>
      </c>
      <c r="I98" s="101" t="s">
        <v>868</v>
      </c>
      <c r="J98" s="101" t="s">
        <v>868</v>
      </c>
      <c r="K98" s="101" t="s">
        <v>868</v>
      </c>
      <c r="L98" s="101" t="s">
        <v>868</v>
      </c>
      <c r="M98" s="101" t="s">
        <v>868</v>
      </c>
      <c r="N98" s="101" t="s">
        <v>868</v>
      </c>
      <c r="O98" s="101" t="s">
        <v>868</v>
      </c>
      <c r="P98" s="101" t="s">
        <v>868</v>
      </c>
      <c r="Q98" s="101" t="s">
        <v>868</v>
      </c>
      <c r="R98" s="101" t="s">
        <v>868</v>
      </c>
      <c r="S98" s="101" t="s">
        <v>868</v>
      </c>
      <c r="T98" s="101" t="s">
        <v>868</v>
      </c>
      <c r="U98" s="101" t="s">
        <v>868</v>
      </c>
      <c r="V98" s="101" t="s">
        <v>868</v>
      </c>
      <c r="W98" s="101" t="s">
        <v>868</v>
      </c>
      <c r="X98" s="101" t="s">
        <v>868</v>
      </c>
      <c r="Y98" s="101" t="s">
        <v>868</v>
      </c>
      <c r="Z98" s="101" t="s">
        <v>868</v>
      </c>
      <c r="AA98" s="101" t="s">
        <v>868</v>
      </c>
      <c r="AB98" s="101" t="s">
        <v>868</v>
      </c>
      <c r="AC98" s="101" t="s">
        <v>868</v>
      </c>
      <c r="AD98" s="101" t="s">
        <v>868</v>
      </c>
      <c r="AE98" s="101" t="s">
        <v>868</v>
      </c>
      <c r="AF98" s="101" t="s">
        <v>868</v>
      </c>
      <c r="AG98" s="101" t="s">
        <v>868</v>
      </c>
      <c r="AH98" s="101" t="s">
        <v>868</v>
      </c>
      <c r="AI98" s="101" t="s">
        <v>868</v>
      </c>
      <c r="AJ98" s="101" t="s">
        <v>868</v>
      </c>
      <c r="AK98" s="101" t="s">
        <v>868</v>
      </c>
      <c r="AL98" s="101" t="s">
        <v>868</v>
      </c>
      <c r="AM98" s="101" t="s">
        <v>868</v>
      </c>
      <c r="AN98" s="101" t="s">
        <v>868</v>
      </c>
      <c r="AO98" s="101" t="s">
        <v>868</v>
      </c>
      <c r="AP98" s="101" t="s">
        <v>868</v>
      </c>
      <c r="AQ98" s="101" t="s">
        <v>868</v>
      </c>
      <c r="AR98" s="101" t="s">
        <v>868</v>
      </c>
      <c r="AS98" s="101" t="s">
        <v>868</v>
      </c>
      <c r="AT98" s="101" t="s">
        <v>868</v>
      </c>
      <c r="AU98" s="101" t="s">
        <v>868</v>
      </c>
      <c r="AV98" s="101" t="s">
        <v>868</v>
      </c>
      <c r="AW98" s="101" t="s">
        <v>868</v>
      </c>
      <c r="AX98" s="101" t="s">
        <v>868</v>
      </c>
      <c r="AY98" s="101" t="s">
        <v>868</v>
      </c>
      <c r="AZ98" s="101" t="s">
        <v>868</v>
      </c>
      <c r="BA98" s="101" t="s">
        <v>868</v>
      </c>
      <c r="BB98" s="101" t="s">
        <v>868</v>
      </c>
      <c r="BC98" s="101" t="s">
        <v>868</v>
      </c>
      <c r="BD98" s="101" t="s">
        <v>868</v>
      </c>
      <c r="BE98" s="101" t="s">
        <v>868</v>
      </c>
      <c r="BF98" s="101" t="s">
        <v>868</v>
      </c>
      <c r="BG98" s="101" t="s">
        <v>868</v>
      </c>
      <c r="BH98" s="101" t="s">
        <v>868</v>
      </c>
      <c r="BI98" s="101" t="s">
        <v>868</v>
      </c>
      <c r="BJ98" s="101" t="s">
        <v>868</v>
      </c>
      <c r="BK98" s="101" t="s">
        <v>868</v>
      </c>
      <c r="BL98" s="101" t="s">
        <v>868</v>
      </c>
      <c r="BM98" s="101" t="s">
        <v>868</v>
      </c>
      <c r="BN98" s="101" t="s">
        <v>868</v>
      </c>
      <c r="BO98" s="101" t="s">
        <v>868</v>
      </c>
      <c r="BP98" s="101" t="s">
        <v>868</v>
      </c>
      <c r="BQ98" s="101" t="s">
        <v>868</v>
      </c>
      <c r="BR98" s="101" t="s">
        <v>868</v>
      </c>
      <c r="BS98" s="101" t="s">
        <v>868</v>
      </c>
      <c r="BT98" s="101" t="s">
        <v>868</v>
      </c>
      <c r="BU98" s="101" t="s">
        <v>868</v>
      </c>
      <c r="BV98" s="101" t="s">
        <v>868</v>
      </c>
      <c r="BW98" s="101" t="s">
        <v>868</v>
      </c>
      <c r="BX98" s="101" t="s">
        <v>868</v>
      </c>
      <c r="BY98" s="101" t="s">
        <v>868</v>
      </c>
      <c r="BZ98" s="101" t="s">
        <v>868</v>
      </c>
      <c r="CA98" s="102"/>
    </row>
    <row r="99" spans="1:79" ht="21" x14ac:dyDescent="0.25">
      <c r="A99" s="75" t="s">
        <v>878</v>
      </c>
      <c r="B99" s="262" t="s">
        <v>879</v>
      </c>
      <c r="C99" s="101"/>
      <c r="D99" s="101" t="s">
        <v>868</v>
      </c>
      <c r="E99" s="101" t="s">
        <v>868</v>
      </c>
      <c r="F99" s="101" t="s">
        <v>868</v>
      </c>
      <c r="G99" s="101" t="s">
        <v>868</v>
      </c>
      <c r="H99" s="101" t="s">
        <v>868</v>
      </c>
      <c r="I99" s="101" t="s">
        <v>868</v>
      </c>
      <c r="J99" s="101" t="s">
        <v>868</v>
      </c>
      <c r="K99" s="101" t="s">
        <v>868</v>
      </c>
      <c r="L99" s="101" t="s">
        <v>868</v>
      </c>
      <c r="M99" s="101" t="s">
        <v>868</v>
      </c>
      <c r="N99" s="101" t="s">
        <v>868</v>
      </c>
      <c r="O99" s="101" t="s">
        <v>868</v>
      </c>
      <c r="P99" s="101" t="s">
        <v>868</v>
      </c>
      <c r="Q99" s="101" t="s">
        <v>868</v>
      </c>
      <c r="R99" s="101" t="s">
        <v>868</v>
      </c>
      <c r="S99" s="101" t="s">
        <v>868</v>
      </c>
      <c r="T99" s="101" t="s">
        <v>868</v>
      </c>
      <c r="U99" s="101" t="s">
        <v>868</v>
      </c>
      <c r="V99" s="101" t="s">
        <v>868</v>
      </c>
      <c r="W99" s="101" t="s">
        <v>868</v>
      </c>
      <c r="X99" s="101" t="s">
        <v>868</v>
      </c>
      <c r="Y99" s="101" t="s">
        <v>868</v>
      </c>
      <c r="Z99" s="101" t="s">
        <v>868</v>
      </c>
      <c r="AA99" s="101" t="s">
        <v>868</v>
      </c>
      <c r="AB99" s="101" t="s">
        <v>868</v>
      </c>
      <c r="AC99" s="101" t="s">
        <v>868</v>
      </c>
      <c r="AD99" s="101" t="s">
        <v>868</v>
      </c>
      <c r="AE99" s="101" t="s">
        <v>868</v>
      </c>
      <c r="AF99" s="101" t="s">
        <v>868</v>
      </c>
      <c r="AG99" s="101" t="s">
        <v>868</v>
      </c>
      <c r="AH99" s="101" t="s">
        <v>868</v>
      </c>
      <c r="AI99" s="101" t="s">
        <v>868</v>
      </c>
      <c r="AJ99" s="101" t="s">
        <v>868</v>
      </c>
      <c r="AK99" s="101" t="s">
        <v>868</v>
      </c>
      <c r="AL99" s="101" t="s">
        <v>868</v>
      </c>
      <c r="AM99" s="101" t="s">
        <v>868</v>
      </c>
      <c r="AN99" s="101" t="s">
        <v>868</v>
      </c>
      <c r="AO99" s="101" t="s">
        <v>868</v>
      </c>
      <c r="AP99" s="101" t="s">
        <v>868</v>
      </c>
      <c r="AQ99" s="101" t="s">
        <v>868</v>
      </c>
      <c r="AR99" s="101" t="s">
        <v>868</v>
      </c>
      <c r="AS99" s="101" t="s">
        <v>868</v>
      </c>
      <c r="AT99" s="101" t="s">
        <v>868</v>
      </c>
      <c r="AU99" s="101" t="s">
        <v>868</v>
      </c>
      <c r="AV99" s="101" t="s">
        <v>868</v>
      </c>
      <c r="AW99" s="101" t="s">
        <v>868</v>
      </c>
      <c r="AX99" s="101" t="s">
        <v>868</v>
      </c>
      <c r="AY99" s="101" t="s">
        <v>868</v>
      </c>
      <c r="AZ99" s="101" t="s">
        <v>868</v>
      </c>
      <c r="BA99" s="101" t="s">
        <v>868</v>
      </c>
      <c r="BB99" s="101" t="s">
        <v>868</v>
      </c>
      <c r="BC99" s="101" t="s">
        <v>868</v>
      </c>
      <c r="BD99" s="101" t="s">
        <v>868</v>
      </c>
      <c r="BE99" s="101" t="s">
        <v>868</v>
      </c>
      <c r="BF99" s="101" t="s">
        <v>868</v>
      </c>
      <c r="BG99" s="101" t="s">
        <v>868</v>
      </c>
      <c r="BH99" s="101" t="s">
        <v>868</v>
      </c>
      <c r="BI99" s="101" t="s">
        <v>868</v>
      </c>
      <c r="BJ99" s="101" t="s">
        <v>868</v>
      </c>
      <c r="BK99" s="101" t="s">
        <v>868</v>
      </c>
      <c r="BL99" s="101" t="s">
        <v>868</v>
      </c>
      <c r="BM99" s="101" t="s">
        <v>868</v>
      </c>
      <c r="BN99" s="101" t="s">
        <v>868</v>
      </c>
      <c r="BO99" s="101" t="s">
        <v>868</v>
      </c>
      <c r="BP99" s="101" t="s">
        <v>868</v>
      </c>
      <c r="BQ99" s="101" t="s">
        <v>868</v>
      </c>
      <c r="BR99" s="101" t="s">
        <v>868</v>
      </c>
      <c r="BS99" s="101" t="s">
        <v>868</v>
      </c>
      <c r="BT99" s="101" t="s">
        <v>868</v>
      </c>
      <c r="BU99" s="101" t="s">
        <v>868</v>
      </c>
      <c r="BV99" s="101" t="s">
        <v>868</v>
      </c>
      <c r="BW99" s="101" t="s">
        <v>868</v>
      </c>
      <c r="BX99" s="101" t="s">
        <v>868</v>
      </c>
      <c r="BY99" s="101" t="s">
        <v>868</v>
      </c>
      <c r="BZ99" s="101" t="s">
        <v>868</v>
      </c>
      <c r="CA99" s="102"/>
    </row>
    <row r="100" spans="1:79" ht="31.5" x14ac:dyDescent="0.25">
      <c r="A100" s="75" t="s">
        <v>880</v>
      </c>
      <c r="B100" s="262" t="s">
        <v>881</v>
      </c>
      <c r="C100" s="101"/>
      <c r="D100" s="101" t="s">
        <v>868</v>
      </c>
      <c r="E100" s="101" t="s">
        <v>868</v>
      </c>
      <c r="F100" s="101" t="s">
        <v>868</v>
      </c>
      <c r="G100" s="101" t="s">
        <v>868</v>
      </c>
      <c r="H100" s="101" t="s">
        <v>868</v>
      </c>
      <c r="I100" s="101" t="s">
        <v>868</v>
      </c>
      <c r="J100" s="101" t="s">
        <v>868</v>
      </c>
      <c r="K100" s="101" t="s">
        <v>868</v>
      </c>
      <c r="L100" s="101" t="s">
        <v>868</v>
      </c>
      <c r="M100" s="101" t="s">
        <v>868</v>
      </c>
      <c r="N100" s="101" t="s">
        <v>868</v>
      </c>
      <c r="O100" s="101" t="s">
        <v>868</v>
      </c>
      <c r="P100" s="101" t="s">
        <v>868</v>
      </c>
      <c r="Q100" s="101" t="s">
        <v>868</v>
      </c>
      <c r="R100" s="101" t="s">
        <v>868</v>
      </c>
      <c r="S100" s="101" t="s">
        <v>868</v>
      </c>
      <c r="T100" s="101" t="s">
        <v>868</v>
      </c>
      <c r="U100" s="101" t="s">
        <v>868</v>
      </c>
      <c r="V100" s="101" t="s">
        <v>868</v>
      </c>
      <c r="W100" s="101" t="s">
        <v>868</v>
      </c>
      <c r="X100" s="101" t="s">
        <v>868</v>
      </c>
      <c r="Y100" s="101" t="s">
        <v>868</v>
      </c>
      <c r="Z100" s="101" t="s">
        <v>868</v>
      </c>
      <c r="AA100" s="101" t="s">
        <v>868</v>
      </c>
      <c r="AB100" s="101" t="s">
        <v>868</v>
      </c>
      <c r="AC100" s="101" t="s">
        <v>868</v>
      </c>
      <c r="AD100" s="101" t="s">
        <v>868</v>
      </c>
      <c r="AE100" s="101" t="s">
        <v>868</v>
      </c>
      <c r="AF100" s="101" t="s">
        <v>868</v>
      </c>
      <c r="AG100" s="101" t="s">
        <v>868</v>
      </c>
      <c r="AH100" s="101" t="s">
        <v>868</v>
      </c>
      <c r="AI100" s="101" t="s">
        <v>868</v>
      </c>
      <c r="AJ100" s="101" t="s">
        <v>868</v>
      </c>
      <c r="AK100" s="101" t="s">
        <v>868</v>
      </c>
      <c r="AL100" s="101" t="s">
        <v>868</v>
      </c>
      <c r="AM100" s="101" t="s">
        <v>868</v>
      </c>
      <c r="AN100" s="101" t="s">
        <v>868</v>
      </c>
      <c r="AO100" s="101" t="s">
        <v>868</v>
      </c>
      <c r="AP100" s="101" t="s">
        <v>868</v>
      </c>
      <c r="AQ100" s="101" t="s">
        <v>868</v>
      </c>
      <c r="AR100" s="101" t="s">
        <v>868</v>
      </c>
      <c r="AS100" s="101" t="s">
        <v>868</v>
      </c>
      <c r="AT100" s="101" t="s">
        <v>868</v>
      </c>
      <c r="AU100" s="101" t="s">
        <v>868</v>
      </c>
      <c r="AV100" s="101" t="s">
        <v>868</v>
      </c>
      <c r="AW100" s="101" t="s">
        <v>868</v>
      </c>
      <c r="AX100" s="101" t="s">
        <v>868</v>
      </c>
      <c r="AY100" s="101" t="s">
        <v>868</v>
      </c>
      <c r="AZ100" s="101" t="s">
        <v>868</v>
      </c>
      <c r="BA100" s="101" t="s">
        <v>868</v>
      </c>
      <c r="BB100" s="101" t="s">
        <v>868</v>
      </c>
      <c r="BC100" s="101" t="s">
        <v>868</v>
      </c>
      <c r="BD100" s="101" t="s">
        <v>868</v>
      </c>
      <c r="BE100" s="101" t="s">
        <v>868</v>
      </c>
      <c r="BF100" s="101" t="s">
        <v>868</v>
      </c>
      <c r="BG100" s="101" t="s">
        <v>868</v>
      </c>
      <c r="BH100" s="101" t="s">
        <v>868</v>
      </c>
      <c r="BI100" s="101" t="s">
        <v>868</v>
      </c>
      <c r="BJ100" s="101" t="s">
        <v>868</v>
      </c>
      <c r="BK100" s="101" t="s">
        <v>868</v>
      </c>
      <c r="BL100" s="101" t="s">
        <v>868</v>
      </c>
      <c r="BM100" s="101" t="s">
        <v>868</v>
      </c>
      <c r="BN100" s="101" t="s">
        <v>868</v>
      </c>
      <c r="BO100" s="101" t="s">
        <v>868</v>
      </c>
      <c r="BP100" s="101" t="s">
        <v>868</v>
      </c>
      <c r="BQ100" s="101" t="s">
        <v>868</v>
      </c>
      <c r="BR100" s="101" t="s">
        <v>868</v>
      </c>
      <c r="BS100" s="101" t="s">
        <v>868</v>
      </c>
      <c r="BT100" s="101" t="s">
        <v>868</v>
      </c>
      <c r="BU100" s="101" t="s">
        <v>868</v>
      </c>
      <c r="BV100" s="101" t="s">
        <v>868</v>
      </c>
      <c r="BW100" s="101" t="s">
        <v>868</v>
      </c>
      <c r="BX100" s="101" t="s">
        <v>868</v>
      </c>
      <c r="BY100" s="101" t="s">
        <v>868</v>
      </c>
      <c r="BZ100" s="101" t="s">
        <v>868</v>
      </c>
      <c r="CA100" s="102"/>
    </row>
    <row r="101" spans="1:79" ht="42" x14ac:dyDescent="0.25">
      <c r="A101" s="75" t="s">
        <v>406</v>
      </c>
      <c r="B101" s="262" t="s">
        <v>882</v>
      </c>
      <c r="C101" s="101"/>
      <c r="D101" s="101" t="s">
        <v>868</v>
      </c>
      <c r="E101" s="101" t="s">
        <v>868</v>
      </c>
      <c r="F101" s="101" t="s">
        <v>868</v>
      </c>
      <c r="G101" s="101" t="s">
        <v>868</v>
      </c>
      <c r="H101" s="101" t="s">
        <v>868</v>
      </c>
      <c r="I101" s="101" t="s">
        <v>868</v>
      </c>
      <c r="J101" s="101" t="s">
        <v>868</v>
      </c>
      <c r="K101" s="101" t="s">
        <v>868</v>
      </c>
      <c r="L101" s="101" t="s">
        <v>868</v>
      </c>
      <c r="M101" s="101" t="s">
        <v>868</v>
      </c>
      <c r="N101" s="101" t="s">
        <v>868</v>
      </c>
      <c r="O101" s="101" t="s">
        <v>868</v>
      </c>
      <c r="P101" s="101" t="s">
        <v>868</v>
      </c>
      <c r="Q101" s="101" t="s">
        <v>868</v>
      </c>
      <c r="R101" s="101" t="s">
        <v>868</v>
      </c>
      <c r="S101" s="101" t="s">
        <v>868</v>
      </c>
      <c r="T101" s="101" t="s">
        <v>868</v>
      </c>
      <c r="U101" s="101" t="s">
        <v>868</v>
      </c>
      <c r="V101" s="101" t="s">
        <v>868</v>
      </c>
      <c r="W101" s="101" t="s">
        <v>868</v>
      </c>
      <c r="X101" s="101" t="s">
        <v>868</v>
      </c>
      <c r="Y101" s="101" t="s">
        <v>868</v>
      </c>
      <c r="Z101" s="101" t="s">
        <v>868</v>
      </c>
      <c r="AA101" s="101" t="s">
        <v>868</v>
      </c>
      <c r="AB101" s="101" t="s">
        <v>868</v>
      </c>
      <c r="AC101" s="101" t="s">
        <v>868</v>
      </c>
      <c r="AD101" s="101" t="s">
        <v>868</v>
      </c>
      <c r="AE101" s="101" t="s">
        <v>868</v>
      </c>
      <c r="AF101" s="101" t="s">
        <v>868</v>
      </c>
      <c r="AG101" s="101" t="s">
        <v>868</v>
      </c>
      <c r="AH101" s="101" t="s">
        <v>868</v>
      </c>
      <c r="AI101" s="101" t="s">
        <v>868</v>
      </c>
      <c r="AJ101" s="101" t="s">
        <v>868</v>
      </c>
      <c r="AK101" s="101" t="s">
        <v>868</v>
      </c>
      <c r="AL101" s="101" t="s">
        <v>868</v>
      </c>
      <c r="AM101" s="101" t="s">
        <v>868</v>
      </c>
      <c r="AN101" s="101" t="s">
        <v>868</v>
      </c>
      <c r="AO101" s="101" t="s">
        <v>868</v>
      </c>
      <c r="AP101" s="101" t="s">
        <v>868</v>
      </c>
      <c r="AQ101" s="101" t="s">
        <v>868</v>
      </c>
      <c r="AR101" s="101" t="s">
        <v>868</v>
      </c>
      <c r="AS101" s="101" t="s">
        <v>868</v>
      </c>
      <c r="AT101" s="101" t="s">
        <v>868</v>
      </c>
      <c r="AU101" s="101" t="s">
        <v>868</v>
      </c>
      <c r="AV101" s="101" t="s">
        <v>868</v>
      </c>
      <c r="AW101" s="101" t="s">
        <v>868</v>
      </c>
      <c r="AX101" s="101" t="s">
        <v>868</v>
      </c>
      <c r="AY101" s="101" t="s">
        <v>868</v>
      </c>
      <c r="AZ101" s="101" t="s">
        <v>868</v>
      </c>
      <c r="BA101" s="101" t="s">
        <v>868</v>
      </c>
      <c r="BB101" s="101" t="s">
        <v>868</v>
      </c>
      <c r="BC101" s="101" t="s">
        <v>868</v>
      </c>
      <c r="BD101" s="101" t="s">
        <v>868</v>
      </c>
      <c r="BE101" s="101" t="s">
        <v>868</v>
      </c>
      <c r="BF101" s="101" t="s">
        <v>868</v>
      </c>
      <c r="BG101" s="101" t="s">
        <v>868</v>
      </c>
      <c r="BH101" s="101" t="s">
        <v>868</v>
      </c>
      <c r="BI101" s="101" t="s">
        <v>868</v>
      </c>
      <c r="BJ101" s="101" t="s">
        <v>868</v>
      </c>
      <c r="BK101" s="101" t="s">
        <v>868</v>
      </c>
      <c r="BL101" s="101" t="s">
        <v>868</v>
      </c>
      <c r="BM101" s="101" t="s">
        <v>868</v>
      </c>
      <c r="BN101" s="101" t="s">
        <v>868</v>
      </c>
      <c r="BO101" s="101" t="s">
        <v>868</v>
      </c>
      <c r="BP101" s="101" t="s">
        <v>868</v>
      </c>
      <c r="BQ101" s="101" t="s">
        <v>868</v>
      </c>
      <c r="BR101" s="101" t="s">
        <v>868</v>
      </c>
      <c r="BS101" s="101" t="s">
        <v>868</v>
      </c>
      <c r="BT101" s="101" t="s">
        <v>868</v>
      </c>
      <c r="BU101" s="101" t="s">
        <v>868</v>
      </c>
      <c r="BV101" s="101" t="s">
        <v>868</v>
      </c>
      <c r="BW101" s="101" t="s">
        <v>868</v>
      </c>
      <c r="BX101" s="101" t="s">
        <v>868</v>
      </c>
      <c r="BY101" s="101" t="s">
        <v>868</v>
      </c>
      <c r="BZ101" s="101" t="s">
        <v>868</v>
      </c>
      <c r="CA101" s="102"/>
    </row>
    <row r="102" spans="1:79" ht="42" x14ac:dyDescent="0.25">
      <c r="A102" s="75" t="s">
        <v>883</v>
      </c>
      <c r="B102" s="262" t="s">
        <v>884</v>
      </c>
      <c r="C102" s="101"/>
      <c r="D102" s="101" t="s">
        <v>868</v>
      </c>
      <c r="E102" s="101" t="s">
        <v>868</v>
      </c>
      <c r="F102" s="101" t="s">
        <v>868</v>
      </c>
      <c r="G102" s="101" t="s">
        <v>868</v>
      </c>
      <c r="H102" s="101" t="s">
        <v>868</v>
      </c>
      <c r="I102" s="101" t="s">
        <v>868</v>
      </c>
      <c r="J102" s="101" t="s">
        <v>868</v>
      </c>
      <c r="K102" s="101" t="s">
        <v>868</v>
      </c>
      <c r="L102" s="101" t="s">
        <v>868</v>
      </c>
      <c r="M102" s="101" t="s">
        <v>868</v>
      </c>
      <c r="N102" s="101" t="s">
        <v>868</v>
      </c>
      <c r="O102" s="101" t="s">
        <v>868</v>
      </c>
      <c r="P102" s="101" t="s">
        <v>868</v>
      </c>
      <c r="Q102" s="101" t="s">
        <v>868</v>
      </c>
      <c r="R102" s="101" t="s">
        <v>868</v>
      </c>
      <c r="S102" s="101" t="s">
        <v>868</v>
      </c>
      <c r="T102" s="101" t="s">
        <v>868</v>
      </c>
      <c r="U102" s="101" t="s">
        <v>868</v>
      </c>
      <c r="V102" s="101" t="s">
        <v>868</v>
      </c>
      <c r="W102" s="101" t="s">
        <v>868</v>
      </c>
      <c r="X102" s="101" t="s">
        <v>868</v>
      </c>
      <c r="Y102" s="101" t="s">
        <v>868</v>
      </c>
      <c r="Z102" s="101" t="s">
        <v>868</v>
      </c>
      <c r="AA102" s="101" t="s">
        <v>868</v>
      </c>
      <c r="AB102" s="101" t="s">
        <v>868</v>
      </c>
      <c r="AC102" s="101" t="s">
        <v>868</v>
      </c>
      <c r="AD102" s="101" t="s">
        <v>868</v>
      </c>
      <c r="AE102" s="101" t="s">
        <v>868</v>
      </c>
      <c r="AF102" s="101" t="s">
        <v>868</v>
      </c>
      <c r="AG102" s="101" t="s">
        <v>868</v>
      </c>
      <c r="AH102" s="101" t="s">
        <v>868</v>
      </c>
      <c r="AI102" s="101" t="s">
        <v>868</v>
      </c>
      <c r="AJ102" s="101" t="s">
        <v>868</v>
      </c>
      <c r="AK102" s="101" t="s">
        <v>868</v>
      </c>
      <c r="AL102" s="101" t="s">
        <v>868</v>
      </c>
      <c r="AM102" s="101" t="s">
        <v>868</v>
      </c>
      <c r="AN102" s="101" t="s">
        <v>868</v>
      </c>
      <c r="AO102" s="101" t="s">
        <v>868</v>
      </c>
      <c r="AP102" s="101" t="s">
        <v>868</v>
      </c>
      <c r="AQ102" s="101" t="s">
        <v>868</v>
      </c>
      <c r="AR102" s="101" t="s">
        <v>868</v>
      </c>
      <c r="AS102" s="101" t="s">
        <v>868</v>
      </c>
      <c r="AT102" s="101" t="s">
        <v>868</v>
      </c>
      <c r="AU102" s="101" t="s">
        <v>868</v>
      </c>
      <c r="AV102" s="101" t="s">
        <v>868</v>
      </c>
      <c r="AW102" s="101" t="s">
        <v>868</v>
      </c>
      <c r="AX102" s="101" t="s">
        <v>868</v>
      </c>
      <c r="AY102" s="101" t="s">
        <v>868</v>
      </c>
      <c r="AZ102" s="101" t="s">
        <v>868</v>
      </c>
      <c r="BA102" s="101" t="s">
        <v>868</v>
      </c>
      <c r="BB102" s="101" t="s">
        <v>868</v>
      </c>
      <c r="BC102" s="101" t="s">
        <v>868</v>
      </c>
      <c r="BD102" s="101" t="s">
        <v>868</v>
      </c>
      <c r="BE102" s="101" t="s">
        <v>868</v>
      </c>
      <c r="BF102" s="101" t="s">
        <v>868</v>
      </c>
      <c r="BG102" s="101" t="s">
        <v>868</v>
      </c>
      <c r="BH102" s="101" t="s">
        <v>868</v>
      </c>
      <c r="BI102" s="101" t="s">
        <v>868</v>
      </c>
      <c r="BJ102" s="101" t="s">
        <v>868</v>
      </c>
      <c r="BK102" s="101" t="s">
        <v>868</v>
      </c>
      <c r="BL102" s="101" t="s">
        <v>868</v>
      </c>
      <c r="BM102" s="101" t="s">
        <v>868</v>
      </c>
      <c r="BN102" s="101" t="s">
        <v>868</v>
      </c>
      <c r="BO102" s="101" t="s">
        <v>868</v>
      </c>
      <c r="BP102" s="101" t="s">
        <v>868</v>
      </c>
      <c r="BQ102" s="101" t="s">
        <v>868</v>
      </c>
      <c r="BR102" s="101" t="s">
        <v>868</v>
      </c>
      <c r="BS102" s="101" t="s">
        <v>868</v>
      </c>
      <c r="BT102" s="101" t="s">
        <v>868</v>
      </c>
      <c r="BU102" s="101" t="s">
        <v>868</v>
      </c>
      <c r="BV102" s="101" t="s">
        <v>868</v>
      </c>
      <c r="BW102" s="101" t="s">
        <v>868</v>
      </c>
      <c r="BX102" s="101" t="s">
        <v>868</v>
      </c>
      <c r="BY102" s="101" t="s">
        <v>868</v>
      </c>
      <c r="BZ102" s="101" t="s">
        <v>868</v>
      </c>
      <c r="CA102" s="102"/>
    </row>
    <row r="103" spans="1:79" ht="31.5" x14ac:dyDescent="0.25">
      <c r="A103" s="75" t="s">
        <v>885</v>
      </c>
      <c r="B103" s="262" t="s">
        <v>886</v>
      </c>
      <c r="C103" s="101"/>
      <c r="D103" s="101" t="s">
        <v>868</v>
      </c>
      <c r="E103" s="101" t="s">
        <v>868</v>
      </c>
      <c r="F103" s="101" t="s">
        <v>868</v>
      </c>
      <c r="G103" s="101" t="s">
        <v>868</v>
      </c>
      <c r="H103" s="101" t="s">
        <v>868</v>
      </c>
      <c r="I103" s="101" t="s">
        <v>868</v>
      </c>
      <c r="J103" s="101" t="s">
        <v>868</v>
      </c>
      <c r="K103" s="101" t="s">
        <v>868</v>
      </c>
      <c r="L103" s="101" t="s">
        <v>868</v>
      </c>
      <c r="M103" s="101" t="s">
        <v>868</v>
      </c>
      <c r="N103" s="101" t="s">
        <v>868</v>
      </c>
      <c r="O103" s="101" t="s">
        <v>868</v>
      </c>
      <c r="P103" s="101" t="s">
        <v>868</v>
      </c>
      <c r="Q103" s="101" t="s">
        <v>868</v>
      </c>
      <c r="R103" s="101" t="s">
        <v>868</v>
      </c>
      <c r="S103" s="101" t="s">
        <v>868</v>
      </c>
      <c r="T103" s="101" t="s">
        <v>868</v>
      </c>
      <c r="U103" s="101" t="s">
        <v>868</v>
      </c>
      <c r="V103" s="101" t="s">
        <v>868</v>
      </c>
      <c r="W103" s="101" t="s">
        <v>868</v>
      </c>
      <c r="X103" s="101" t="s">
        <v>868</v>
      </c>
      <c r="Y103" s="101" t="s">
        <v>868</v>
      </c>
      <c r="Z103" s="101" t="s">
        <v>868</v>
      </c>
      <c r="AA103" s="101" t="s">
        <v>868</v>
      </c>
      <c r="AB103" s="101" t="s">
        <v>868</v>
      </c>
      <c r="AC103" s="101" t="s">
        <v>868</v>
      </c>
      <c r="AD103" s="101" t="s">
        <v>868</v>
      </c>
      <c r="AE103" s="101" t="s">
        <v>868</v>
      </c>
      <c r="AF103" s="101" t="s">
        <v>868</v>
      </c>
      <c r="AG103" s="101" t="s">
        <v>868</v>
      </c>
      <c r="AH103" s="101" t="s">
        <v>868</v>
      </c>
      <c r="AI103" s="101" t="s">
        <v>868</v>
      </c>
      <c r="AJ103" s="101" t="s">
        <v>868</v>
      </c>
      <c r="AK103" s="101" t="s">
        <v>868</v>
      </c>
      <c r="AL103" s="101" t="s">
        <v>868</v>
      </c>
      <c r="AM103" s="101" t="s">
        <v>868</v>
      </c>
      <c r="AN103" s="101" t="s">
        <v>868</v>
      </c>
      <c r="AO103" s="101" t="s">
        <v>868</v>
      </c>
      <c r="AP103" s="101" t="s">
        <v>868</v>
      </c>
      <c r="AQ103" s="101" t="s">
        <v>868</v>
      </c>
      <c r="AR103" s="101" t="s">
        <v>868</v>
      </c>
      <c r="AS103" s="101" t="s">
        <v>868</v>
      </c>
      <c r="AT103" s="101" t="s">
        <v>868</v>
      </c>
      <c r="AU103" s="101" t="s">
        <v>868</v>
      </c>
      <c r="AV103" s="101" t="s">
        <v>868</v>
      </c>
      <c r="AW103" s="101" t="s">
        <v>868</v>
      </c>
      <c r="AX103" s="101" t="s">
        <v>868</v>
      </c>
      <c r="AY103" s="101" t="s">
        <v>868</v>
      </c>
      <c r="AZ103" s="101" t="s">
        <v>868</v>
      </c>
      <c r="BA103" s="101" t="s">
        <v>868</v>
      </c>
      <c r="BB103" s="101" t="s">
        <v>868</v>
      </c>
      <c r="BC103" s="101" t="s">
        <v>868</v>
      </c>
      <c r="BD103" s="101" t="s">
        <v>868</v>
      </c>
      <c r="BE103" s="101" t="s">
        <v>868</v>
      </c>
      <c r="BF103" s="101" t="s">
        <v>868</v>
      </c>
      <c r="BG103" s="101" t="s">
        <v>868</v>
      </c>
      <c r="BH103" s="101" t="s">
        <v>868</v>
      </c>
      <c r="BI103" s="101" t="s">
        <v>868</v>
      </c>
      <c r="BJ103" s="101" t="s">
        <v>868</v>
      </c>
      <c r="BK103" s="101" t="s">
        <v>868</v>
      </c>
      <c r="BL103" s="101" t="s">
        <v>868</v>
      </c>
      <c r="BM103" s="101" t="s">
        <v>868</v>
      </c>
      <c r="BN103" s="101" t="s">
        <v>868</v>
      </c>
      <c r="BO103" s="101" t="s">
        <v>868</v>
      </c>
      <c r="BP103" s="101" t="s">
        <v>868</v>
      </c>
      <c r="BQ103" s="101" t="s">
        <v>868</v>
      </c>
      <c r="BR103" s="101" t="s">
        <v>868</v>
      </c>
      <c r="BS103" s="101" t="s">
        <v>868</v>
      </c>
      <c r="BT103" s="101" t="s">
        <v>868</v>
      </c>
      <c r="BU103" s="101" t="s">
        <v>868</v>
      </c>
      <c r="BV103" s="101" t="s">
        <v>868</v>
      </c>
      <c r="BW103" s="101" t="s">
        <v>868</v>
      </c>
      <c r="BX103" s="101" t="s">
        <v>868</v>
      </c>
      <c r="BY103" s="101" t="s">
        <v>868</v>
      </c>
      <c r="BZ103" s="101" t="s">
        <v>868</v>
      </c>
      <c r="CA103" s="102"/>
    </row>
    <row r="104" spans="1:79" ht="21" x14ac:dyDescent="0.25">
      <c r="A104" s="75" t="s">
        <v>405</v>
      </c>
      <c r="B104" s="262" t="s">
        <v>887</v>
      </c>
      <c r="C104" s="101"/>
      <c r="D104" s="103">
        <f>SUM(D105:D109)</f>
        <v>4.2889999999999997</v>
      </c>
      <c r="E104" s="103">
        <f t="shared" ref="E104:BP104" si="91">SUM(E105:E109)</f>
        <v>0</v>
      </c>
      <c r="F104" s="103">
        <f t="shared" si="91"/>
        <v>4.2889999999999997</v>
      </c>
      <c r="G104" s="103">
        <f t="shared" si="91"/>
        <v>0</v>
      </c>
      <c r="H104" s="103">
        <f t="shared" si="91"/>
        <v>0</v>
      </c>
      <c r="I104" s="103">
        <f t="shared" si="91"/>
        <v>2.5</v>
      </c>
      <c r="J104" s="103">
        <f t="shared" si="91"/>
        <v>0</v>
      </c>
      <c r="K104" s="103">
        <f t="shared" si="91"/>
        <v>0</v>
      </c>
      <c r="L104" s="103">
        <f t="shared" si="91"/>
        <v>0</v>
      </c>
      <c r="M104" s="103">
        <f t="shared" si="91"/>
        <v>0</v>
      </c>
      <c r="N104" s="103">
        <f t="shared" si="91"/>
        <v>0</v>
      </c>
      <c r="O104" s="103">
        <f t="shared" si="91"/>
        <v>0</v>
      </c>
      <c r="P104" s="103">
        <f t="shared" si="91"/>
        <v>0</v>
      </c>
      <c r="Q104" s="103">
        <f t="shared" si="91"/>
        <v>0</v>
      </c>
      <c r="R104" s="103">
        <f t="shared" si="91"/>
        <v>0</v>
      </c>
      <c r="S104" s="103">
        <f t="shared" si="91"/>
        <v>0</v>
      </c>
      <c r="T104" s="103">
        <f t="shared" si="91"/>
        <v>0</v>
      </c>
      <c r="U104" s="103">
        <f t="shared" si="91"/>
        <v>0</v>
      </c>
      <c r="V104" s="103">
        <f t="shared" si="91"/>
        <v>0</v>
      </c>
      <c r="W104" s="103">
        <f t="shared" si="91"/>
        <v>0</v>
      </c>
      <c r="X104" s="103">
        <f t="shared" si="91"/>
        <v>0</v>
      </c>
      <c r="Y104" s="103">
        <f t="shared" si="91"/>
        <v>0</v>
      </c>
      <c r="Z104" s="103">
        <f t="shared" si="91"/>
        <v>0</v>
      </c>
      <c r="AA104" s="103">
        <f t="shared" si="91"/>
        <v>4.2889999999999997</v>
      </c>
      <c r="AB104" s="103">
        <f t="shared" si="91"/>
        <v>0</v>
      </c>
      <c r="AC104" s="103">
        <f t="shared" si="91"/>
        <v>0</v>
      </c>
      <c r="AD104" s="103">
        <f t="shared" si="91"/>
        <v>2.5</v>
      </c>
      <c r="AE104" s="103">
        <f t="shared" si="91"/>
        <v>0</v>
      </c>
      <c r="AF104" s="103">
        <f t="shared" si="91"/>
        <v>0</v>
      </c>
      <c r="AG104" s="103">
        <f t="shared" si="91"/>
        <v>0</v>
      </c>
      <c r="AH104" s="103">
        <f t="shared" si="91"/>
        <v>0</v>
      </c>
      <c r="AI104" s="103">
        <f t="shared" si="91"/>
        <v>0</v>
      </c>
      <c r="AJ104" s="103">
        <f t="shared" si="91"/>
        <v>0</v>
      </c>
      <c r="AK104" s="103">
        <f t="shared" si="91"/>
        <v>0</v>
      </c>
      <c r="AL104" s="103">
        <f t="shared" si="91"/>
        <v>0</v>
      </c>
      <c r="AM104" s="103">
        <f t="shared" si="91"/>
        <v>0</v>
      </c>
      <c r="AN104" s="103">
        <f t="shared" si="91"/>
        <v>0</v>
      </c>
      <c r="AO104" s="103">
        <f t="shared" si="91"/>
        <v>0</v>
      </c>
      <c r="AP104" s="103">
        <f t="shared" si="91"/>
        <v>0</v>
      </c>
      <c r="AQ104" s="103">
        <f t="shared" si="91"/>
        <v>0</v>
      </c>
      <c r="AR104" s="103">
        <f t="shared" si="91"/>
        <v>0</v>
      </c>
      <c r="AS104" s="103">
        <f t="shared" si="91"/>
        <v>0</v>
      </c>
      <c r="AT104" s="103">
        <f t="shared" si="91"/>
        <v>0</v>
      </c>
      <c r="AU104" s="103">
        <f t="shared" si="91"/>
        <v>0</v>
      </c>
      <c r="AV104" s="103">
        <f t="shared" si="91"/>
        <v>0</v>
      </c>
      <c r="AW104" s="103">
        <f t="shared" si="91"/>
        <v>0</v>
      </c>
      <c r="AX104" s="103">
        <f t="shared" si="91"/>
        <v>0</v>
      </c>
      <c r="AY104" s="103">
        <f t="shared" si="91"/>
        <v>0</v>
      </c>
      <c r="AZ104" s="103">
        <f t="shared" si="91"/>
        <v>0</v>
      </c>
      <c r="BA104" s="103">
        <f t="shared" si="91"/>
        <v>0</v>
      </c>
      <c r="BB104" s="103">
        <f t="shared" si="91"/>
        <v>0</v>
      </c>
      <c r="BC104" s="103">
        <f t="shared" si="91"/>
        <v>0</v>
      </c>
      <c r="BD104" s="103">
        <f t="shared" si="91"/>
        <v>0</v>
      </c>
      <c r="BE104" s="103">
        <f t="shared" si="91"/>
        <v>0</v>
      </c>
      <c r="BF104" s="103">
        <f t="shared" si="91"/>
        <v>0</v>
      </c>
      <c r="BG104" s="103">
        <f t="shared" si="91"/>
        <v>0</v>
      </c>
      <c r="BH104" s="103">
        <f t="shared" si="91"/>
        <v>0</v>
      </c>
      <c r="BI104" s="103">
        <f t="shared" si="91"/>
        <v>0</v>
      </c>
      <c r="BJ104" s="103">
        <f t="shared" si="91"/>
        <v>0</v>
      </c>
      <c r="BK104" s="103">
        <f t="shared" si="91"/>
        <v>0</v>
      </c>
      <c r="BL104" s="103">
        <f t="shared" si="91"/>
        <v>0</v>
      </c>
      <c r="BM104" s="103">
        <f t="shared" si="91"/>
        <v>0</v>
      </c>
      <c r="BN104" s="103">
        <f t="shared" si="91"/>
        <v>0</v>
      </c>
      <c r="BO104" s="103">
        <f t="shared" si="91"/>
        <v>0</v>
      </c>
      <c r="BP104" s="103">
        <f t="shared" si="91"/>
        <v>0</v>
      </c>
      <c r="BQ104" s="264">
        <f t="shared" ref="BQ104:BY104" si="92">SUM(BQ105:BQ109)</f>
        <v>0</v>
      </c>
      <c r="BR104" s="264">
        <f t="shared" si="92"/>
        <v>0</v>
      </c>
      <c r="BS104" s="103">
        <f t="shared" si="92"/>
        <v>0</v>
      </c>
      <c r="BT104" s="103">
        <f t="shared" si="92"/>
        <v>0</v>
      </c>
      <c r="BU104" s="103">
        <f t="shared" si="92"/>
        <v>0</v>
      </c>
      <c r="BV104" s="103">
        <f t="shared" si="92"/>
        <v>0</v>
      </c>
      <c r="BW104" s="103">
        <f t="shared" si="92"/>
        <v>0</v>
      </c>
      <c r="BX104" s="103">
        <f t="shared" si="92"/>
        <v>0</v>
      </c>
      <c r="BY104" s="103">
        <f t="shared" si="92"/>
        <v>0</v>
      </c>
      <c r="BZ104" s="105">
        <f t="shared" ref="BZ104:BZ105" si="93">IF(T104&lt;&gt;0,BY104/T104,0)</f>
        <v>0</v>
      </c>
      <c r="CA104" s="102"/>
    </row>
    <row r="105" spans="1:79" ht="21" x14ac:dyDescent="0.25">
      <c r="A105" s="289" t="s">
        <v>403</v>
      </c>
      <c r="B105" s="263" t="str">
        <f>'10'!B108</f>
        <v xml:space="preserve">Строительство КЛ-10,0 кВ от опоры  Ф-112  до опоры в сторону ТП-83   L= 2,5 км </v>
      </c>
      <c r="C105" s="279" t="str">
        <f>'10'!C108</f>
        <v>O_GES_07</v>
      </c>
      <c r="D105" s="112">
        <v>4.2889999999999997</v>
      </c>
      <c r="E105" s="77">
        <f t="shared" ref="E105:E108" si="94">L105+S105+Z105+AG105</f>
        <v>0</v>
      </c>
      <c r="F105" s="77">
        <f t="shared" ref="F105:F108" si="95">M105+T105+AA105+AH105</f>
        <v>4.2889999999999997</v>
      </c>
      <c r="G105" s="77">
        <f t="shared" ref="G105:G108" si="96">N105+U105+AB105+AI105</f>
        <v>0</v>
      </c>
      <c r="H105" s="77">
        <f t="shared" ref="H105:H108" si="97">O105+V105+AC105+AJ105</f>
        <v>0</v>
      </c>
      <c r="I105" s="77">
        <f t="shared" ref="I105:I108" si="98">P105+W105+AD105+AK105</f>
        <v>2.5</v>
      </c>
      <c r="J105" s="77">
        <f t="shared" ref="J105:J108" si="99">Q105+X105+AE105+AL105</f>
        <v>0</v>
      </c>
      <c r="K105" s="77">
        <f t="shared" ref="K105:K108" si="100">R105+Y105+AF105+AM105</f>
        <v>0</v>
      </c>
      <c r="L105" s="77"/>
      <c r="M105" s="77"/>
      <c r="N105" s="77"/>
      <c r="O105" s="77"/>
      <c r="P105" s="77"/>
      <c r="Q105" s="77"/>
      <c r="R105" s="77"/>
      <c r="S105" s="77"/>
      <c r="T105" s="77"/>
      <c r="U105" s="77"/>
      <c r="V105" s="77"/>
      <c r="W105" s="77"/>
      <c r="X105" s="77"/>
      <c r="Y105" s="77"/>
      <c r="Z105" s="77"/>
      <c r="AA105" s="112">
        <v>4.2889999999999997</v>
      </c>
      <c r="AB105" s="77"/>
      <c r="AC105" s="77"/>
      <c r="AD105" s="77">
        <v>2.5</v>
      </c>
      <c r="AE105" s="77"/>
      <c r="AF105" s="77"/>
      <c r="AG105" s="77"/>
      <c r="AH105" s="77"/>
      <c r="AI105" s="77"/>
      <c r="AJ105" s="77"/>
      <c r="AK105" s="77"/>
      <c r="AL105" s="77"/>
      <c r="AM105" s="77"/>
      <c r="AN105" s="77">
        <f t="shared" ref="AN105:AN108" si="101">AU105+BB105+BI105+BP105</f>
        <v>0</v>
      </c>
      <c r="AO105" s="77">
        <f t="shared" ref="AO105:AO108" si="102">AV105+BC105+BJ105+BQ105</f>
        <v>0</v>
      </c>
      <c r="AP105" s="77">
        <f t="shared" ref="AP105:AP108" si="103">AW105+BD105+BK105+BR105</f>
        <v>0</v>
      </c>
      <c r="AQ105" s="77">
        <f t="shared" ref="AQ105:AQ108" si="104">AX105+BE105+BL105+BS105</f>
        <v>0</v>
      </c>
      <c r="AR105" s="77">
        <f t="shared" ref="AR105:AR108" si="105">AY105+BF105+BM105+BT105</f>
        <v>0</v>
      </c>
      <c r="AS105" s="77">
        <f t="shared" ref="AS105:AS108" si="106">AZ105+BG105+BN105+BU105</f>
        <v>0</v>
      </c>
      <c r="AT105" s="77">
        <f t="shared" ref="AT105:AT108" si="107">BA105+BH105+BO105+BV105</f>
        <v>0</v>
      </c>
      <c r="AU105" s="77"/>
      <c r="AV105" s="77"/>
      <c r="AW105" s="77"/>
      <c r="AX105" s="77"/>
      <c r="AY105" s="77"/>
      <c r="AZ105" s="77"/>
      <c r="BA105" s="77"/>
      <c r="BB105" s="77"/>
      <c r="BC105" s="77"/>
      <c r="BD105" s="77"/>
      <c r="BE105" s="77"/>
      <c r="BF105" s="77"/>
      <c r="BG105" s="77"/>
      <c r="BH105" s="77"/>
      <c r="BI105" s="77"/>
      <c r="BJ105" s="77"/>
      <c r="BK105" s="77"/>
      <c r="BL105" s="77"/>
      <c r="BM105" s="77"/>
      <c r="BN105" s="77"/>
      <c r="BO105" s="77"/>
      <c r="BP105" s="77"/>
      <c r="BQ105" s="288"/>
      <c r="BR105" s="288"/>
      <c r="BS105" s="77"/>
      <c r="BT105" s="77"/>
      <c r="BU105" s="77"/>
      <c r="BV105" s="77"/>
      <c r="BW105" s="77"/>
      <c r="BX105" s="77"/>
      <c r="BY105" s="112">
        <f>BC105-T105</f>
        <v>0</v>
      </c>
      <c r="BZ105" s="106">
        <f t="shared" si="93"/>
        <v>0</v>
      </c>
      <c r="CA105" s="102"/>
    </row>
    <row r="106" spans="1:79" hidden="1" x14ac:dyDescent="0.25">
      <c r="A106" s="289" t="s">
        <v>403</v>
      </c>
      <c r="B106" s="263">
        <f>'10'!B109</f>
        <v>0</v>
      </c>
      <c r="C106" s="279">
        <f>'10'!C109</f>
        <v>0</v>
      </c>
      <c r="D106" s="112"/>
      <c r="E106" s="77">
        <f t="shared" si="94"/>
        <v>0</v>
      </c>
      <c r="F106" s="77">
        <f t="shared" si="95"/>
        <v>0</v>
      </c>
      <c r="G106" s="77">
        <f t="shared" si="96"/>
        <v>0</v>
      </c>
      <c r="H106" s="77">
        <f t="shared" si="97"/>
        <v>0</v>
      </c>
      <c r="I106" s="77">
        <f t="shared" si="98"/>
        <v>0</v>
      </c>
      <c r="J106" s="77">
        <f t="shared" si="99"/>
        <v>0</v>
      </c>
      <c r="K106" s="77">
        <f t="shared" si="100"/>
        <v>0</v>
      </c>
      <c r="L106" s="77"/>
      <c r="M106" s="77"/>
      <c r="N106" s="77"/>
      <c r="O106" s="77"/>
      <c r="P106" s="77"/>
      <c r="Q106" s="77"/>
      <c r="R106" s="77"/>
      <c r="S106" s="77"/>
      <c r="T106" s="77"/>
      <c r="U106" s="77"/>
      <c r="V106" s="77"/>
      <c r="W106" s="77"/>
      <c r="X106" s="77"/>
      <c r="Y106" s="77"/>
      <c r="Z106" s="77"/>
      <c r="AA106" s="77"/>
      <c r="AB106" s="77"/>
      <c r="AC106" s="77"/>
      <c r="AD106" s="77"/>
      <c r="AE106" s="77"/>
      <c r="AF106" s="77"/>
      <c r="AG106" s="77"/>
      <c r="AH106" s="77"/>
      <c r="AI106" s="77"/>
      <c r="AJ106" s="77"/>
      <c r="AK106" s="77"/>
      <c r="AL106" s="77"/>
      <c r="AM106" s="77"/>
      <c r="AN106" s="77">
        <f t="shared" si="101"/>
        <v>0</v>
      </c>
      <c r="AO106" s="77">
        <f t="shared" si="102"/>
        <v>0</v>
      </c>
      <c r="AP106" s="77">
        <f t="shared" si="103"/>
        <v>0</v>
      </c>
      <c r="AQ106" s="77">
        <f t="shared" si="104"/>
        <v>0</v>
      </c>
      <c r="AR106" s="77">
        <f t="shared" si="105"/>
        <v>0</v>
      </c>
      <c r="AS106" s="77">
        <f t="shared" si="106"/>
        <v>0</v>
      </c>
      <c r="AT106" s="77">
        <f t="shared" si="107"/>
        <v>0</v>
      </c>
      <c r="AU106" s="77"/>
      <c r="AV106" s="77"/>
      <c r="AW106" s="77"/>
      <c r="AX106" s="77"/>
      <c r="AY106" s="77"/>
      <c r="AZ106" s="77"/>
      <c r="BA106" s="77"/>
      <c r="BB106" s="77"/>
      <c r="BC106" s="77"/>
      <c r="BD106" s="77"/>
      <c r="BE106" s="77"/>
      <c r="BF106" s="77"/>
      <c r="BG106" s="77"/>
      <c r="BH106" s="77"/>
      <c r="BI106" s="77"/>
      <c r="BJ106" s="77"/>
      <c r="BK106" s="77"/>
      <c r="BL106" s="77"/>
      <c r="BM106" s="77"/>
      <c r="BN106" s="77"/>
      <c r="BO106" s="77"/>
      <c r="BP106" s="77"/>
      <c r="BQ106" s="77"/>
      <c r="BR106" s="77"/>
      <c r="BS106" s="77"/>
      <c r="BT106" s="77"/>
      <c r="BU106" s="77"/>
      <c r="BV106" s="77"/>
      <c r="BW106" s="77"/>
      <c r="BX106" s="77"/>
      <c r="BY106" s="77">
        <f t="shared" ref="BY106:BY108" si="108">AO106-M106</f>
        <v>0</v>
      </c>
      <c r="BZ106" s="106">
        <f t="shared" ref="BZ106:BZ108" si="109">IF(M106&lt;&gt;0,BY106/M106,0)</f>
        <v>0</v>
      </c>
      <c r="CA106" s="281"/>
    </row>
    <row r="107" spans="1:79" hidden="1" x14ac:dyDescent="0.25">
      <c r="A107" s="289" t="s">
        <v>403</v>
      </c>
      <c r="B107" s="263">
        <f>'10'!B110</f>
        <v>0</v>
      </c>
      <c r="C107" s="279">
        <f>'10'!C110</f>
        <v>0</v>
      </c>
      <c r="D107" s="112"/>
      <c r="E107" s="77">
        <f t="shared" si="94"/>
        <v>0</v>
      </c>
      <c r="F107" s="77">
        <f t="shared" si="95"/>
        <v>0</v>
      </c>
      <c r="G107" s="77">
        <f t="shared" si="96"/>
        <v>0</v>
      </c>
      <c r="H107" s="77">
        <f t="shared" si="97"/>
        <v>0</v>
      </c>
      <c r="I107" s="77">
        <f t="shared" si="98"/>
        <v>0</v>
      </c>
      <c r="J107" s="77">
        <f t="shared" si="99"/>
        <v>0</v>
      </c>
      <c r="K107" s="77">
        <f t="shared" si="100"/>
        <v>0</v>
      </c>
      <c r="L107" s="77"/>
      <c r="M107" s="77"/>
      <c r="N107" s="77"/>
      <c r="O107" s="77"/>
      <c r="P107" s="77"/>
      <c r="Q107" s="77"/>
      <c r="R107" s="77"/>
      <c r="S107" s="77"/>
      <c r="T107" s="77"/>
      <c r="U107" s="77"/>
      <c r="V107" s="77"/>
      <c r="W107" s="77"/>
      <c r="X107" s="77"/>
      <c r="Y107" s="77"/>
      <c r="Z107" s="77"/>
      <c r="AA107" s="77"/>
      <c r="AB107" s="77"/>
      <c r="AC107" s="77"/>
      <c r="AD107" s="77"/>
      <c r="AE107" s="77"/>
      <c r="AF107" s="77"/>
      <c r="AG107" s="77"/>
      <c r="AH107" s="77"/>
      <c r="AI107" s="77"/>
      <c r="AJ107" s="77"/>
      <c r="AK107" s="77"/>
      <c r="AL107" s="77"/>
      <c r="AM107" s="77"/>
      <c r="AN107" s="77">
        <f t="shared" si="101"/>
        <v>0</v>
      </c>
      <c r="AO107" s="77">
        <f t="shared" si="102"/>
        <v>0</v>
      </c>
      <c r="AP107" s="77">
        <f t="shared" si="103"/>
        <v>0</v>
      </c>
      <c r="AQ107" s="77">
        <f t="shared" si="104"/>
        <v>0</v>
      </c>
      <c r="AR107" s="77">
        <f t="shared" si="105"/>
        <v>0</v>
      </c>
      <c r="AS107" s="77">
        <f t="shared" si="106"/>
        <v>0</v>
      </c>
      <c r="AT107" s="77">
        <f t="shared" si="107"/>
        <v>0</v>
      </c>
      <c r="AU107" s="77"/>
      <c r="AV107" s="77"/>
      <c r="AW107" s="77"/>
      <c r="AX107" s="77"/>
      <c r="AY107" s="77"/>
      <c r="AZ107" s="77"/>
      <c r="BA107" s="77"/>
      <c r="BB107" s="77"/>
      <c r="BC107" s="77"/>
      <c r="BD107" s="77"/>
      <c r="BE107" s="77"/>
      <c r="BF107" s="77"/>
      <c r="BG107" s="77"/>
      <c r="BH107" s="77"/>
      <c r="BI107" s="77"/>
      <c r="BJ107" s="77"/>
      <c r="BK107" s="77"/>
      <c r="BL107" s="77"/>
      <c r="BM107" s="77"/>
      <c r="BN107" s="77"/>
      <c r="BO107" s="77"/>
      <c r="BP107" s="77"/>
      <c r="BQ107" s="77"/>
      <c r="BR107" s="77"/>
      <c r="BS107" s="77"/>
      <c r="BT107" s="77"/>
      <c r="BU107" s="77"/>
      <c r="BV107" s="77"/>
      <c r="BW107" s="77"/>
      <c r="BX107" s="77"/>
      <c r="BY107" s="77">
        <f t="shared" si="108"/>
        <v>0</v>
      </c>
      <c r="BZ107" s="106">
        <f t="shared" si="109"/>
        <v>0</v>
      </c>
      <c r="CA107" s="281"/>
    </row>
    <row r="108" spans="1:79" hidden="1" x14ac:dyDescent="0.25">
      <c r="A108" s="289" t="s">
        <v>403</v>
      </c>
      <c r="B108" s="263">
        <f>'10'!B111</f>
        <v>0</v>
      </c>
      <c r="C108" s="279">
        <f>'10'!C111</f>
        <v>0</v>
      </c>
      <c r="D108" s="112"/>
      <c r="E108" s="77">
        <f t="shared" si="94"/>
        <v>0</v>
      </c>
      <c r="F108" s="77">
        <f t="shared" si="95"/>
        <v>0</v>
      </c>
      <c r="G108" s="77">
        <f t="shared" si="96"/>
        <v>0</v>
      </c>
      <c r="H108" s="77">
        <f t="shared" si="97"/>
        <v>0</v>
      </c>
      <c r="I108" s="77">
        <f t="shared" si="98"/>
        <v>0</v>
      </c>
      <c r="J108" s="77">
        <f t="shared" si="99"/>
        <v>0</v>
      </c>
      <c r="K108" s="77">
        <f t="shared" si="100"/>
        <v>0</v>
      </c>
      <c r="L108" s="77"/>
      <c r="M108" s="77"/>
      <c r="N108" s="77"/>
      <c r="O108" s="77"/>
      <c r="P108" s="77"/>
      <c r="Q108" s="77"/>
      <c r="R108" s="77"/>
      <c r="S108" s="77"/>
      <c r="T108" s="112"/>
      <c r="U108" s="77"/>
      <c r="V108" s="77"/>
      <c r="W108" s="77"/>
      <c r="X108" s="77"/>
      <c r="Y108" s="77"/>
      <c r="Z108" s="77"/>
      <c r="AA108" s="77"/>
      <c r="AB108" s="77"/>
      <c r="AC108" s="77"/>
      <c r="AD108" s="77"/>
      <c r="AE108" s="77"/>
      <c r="AF108" s="77"/>
      <c r="AG108" s="77"/>
      <c r="AH108" s="77"/>
      <c r="AI108" s="77"/>
      <c r="AJ108" s="77"/>
      <c r="AK108" s="77"/>
      <c r="AL108" s="77"/>
      <c r="AM108" s="77"/>
      <c r="AN108" s="77">
        <f t="shared" si="101"/>
        <v>0</v>
      </c>
      <c r="AO108" s="77">
        <f t="shared" si="102"/>
        <v>0</v>
      </c>
      <c r="AP108" s="77">
        <f t="shared" si="103"/>
        <v>0</v>
      </c>
      <c r="AQ108" s="77">
        <f t="shared" si="104"/>
        <v>0</v>
      </c>
      <c r="AR108" s="77">
        <f t="shared" si="105"/>
        <v>0</v>
      </c>
      <c r="AS108" s="77">
        <f t="shared" si="106"/>
        <v>0</v>
      </c>
      <c r="AT108" s="77">
        <f t="shared" si="107"/>
        <v>0</v>
      </c>
      <c r="AU108" s="77"/>
      <c r="AV108" s="77"/>
      <c r="AW108" s="77"/>
      <c r="AX108" s="77"/>
      <c r="AY108" s="77"/>
      <c r="AZ108" s="77"/>
      <c r="BA108" s="77"/>
      <c r="BB108" s="77"/>
      <c r="BC108" s="77"/>
      <c r="BD108" s="77"/>
      <c r="BE108" s="77"/>
      <c r="BF108" s="77"/>
      <c r="BG108" s="77"/>
      <c r="BH108" s="77"/>
      <c r="BI108" s="77"/>
      <c r="BJ108" s="77"/>
      <c r="BK108" s="77"/>
      <c r="BL108" s="77"/>
      <c r="BM108" s="77"/>
      <c r="BN108" s="77"/>
      <c r="BO108" s="77"/>
      <c r="BP108" s="77"/>
      <c r="BQ108" s="77"/>
      <c r="BR108" s="77"/>
      <c r="BS108" s="77"/>
      <c r="BT108" s="77"/>
      <c r="BU108" s="77"/>
      <c r="BV108" s="77"/>
      <c r="BW108" s="77"/>
      <c r="BX108" s="77"/>
      <c r="BY108" s="77">
        <f t="shared" si="108"/>
        <v>0</v>
      </c>
      <c r="BZ108" s="106">
        <f t="shared" si="109"/>
        <v>0</v>
      </c>
      <c r="CA108" s="102"/>
    </row>
    <row r="109" spans="1:79" hidden="1" x14ac:dyDescent="0.25">
      <c r="A109" s="289" t="s">
        <v>403</v>
      </c>
      <c r="B109" s="263">
        <f>'10'!B112</f>
        <v>0</v>
      </c>
      <c r="C109" s="279">
        <f>'10'!C112</f>
        <v>0</v>
      </c>
      <c r="D109" s="112"/>
      <c r="E109" s="77">
        <f t="shared" ref="E109" si="110">L109+S109+Z109+AG109</f>
        <v>0</v>
      </c>
      <c r="F109" s="77">
        <f t="shared" ref="F109" si="111">M109+T109+AA109+AH109</f>
        <v>0</v>
      </c>
      <c r="G109" s="77">
        <f t="shared" ref="G109" si="112">N109+U109+AB109+AI109</f>
        <v>0</v>
      </c>
      <c r="H109" s="77">
        <f t="shared" ref="H109" si="113">O109+V109+AC109+AJ109</f>
        <v>0</v>
      </c>
      <c r="I109" s="77">
        <f t="shared" ref="I109" si="114">P109+W109+AD109+AK109</f>
        <v>0</v>
      </c>
      <c r="J109" s="77">
        <f t="shared" ref="J109" si="115">Q109+X109+AE109+AL109</f>
        <v>0</v>
      </c>
      <c r="K109" s="77">
        <f t="shared" ref="K109" si="116">R109+Y109+AF109+AM109</f>
        <v>0</v>
      </c>
      <c r="L109" s="77"/>
      <c r="M109" s="77"/>
      <c r="N109" s="77"/>
      <c r="O109" s="77"/>
      <c r="P109" s="77"/>
      <c r="Q109" s="77"/>
      <c r="R109" s="77"/>
      <c r="S109" s="77"/>
      <c r="T109" s="112"/>
      <c r="U109" s="77"/>
      <c r="V109" s="77"/>
      <c r="W109" s="77"/>
      <c r="X109" s="77"/>
      <c r="Y109" s="77"/>
      <c r="Z109" s="77"/>
      <c r="AA109" s="77"/>
      <c r="AB109" s="77"/>
      <c r="AC109" s="77"/>
      <c r="AD109" s="77"/>
      <c r="AE109" s="77"/>
      <c r="AF109" s="77"/>
      <c r="AG109" s="77"/>
      <c r="AH109" s="77"/>
      <c r="AI109" s="77"/>
      <c r="AJ109" s="77"/>
      <c r="AK109" s="77"/>
      <c r="AL109" s="77"/>
      <c r="AM109" s="77"/>
      <c r="AN109" s="77">
        <f t="shared" ref="AN109" si="117">AU109+BB109+BI109+BP109</f>
        <v>0</v>
      </c>
      <c r="AO109" s="77">
        <f t="shared" ref="AO109" si="118">AV109+BC109+BJ109+BQ109</f>
        <v>0</v>
      </c>
      <c r="AP109" s="77">
        <f t="shared" ref="AP109" si="119">AW109+BD109+BK109+BR109</f>
        <v>0</v>
      </c>
      <c r="AQ109" s="77">
        <f t="shared" ref="AQ109" si="120">AX109+BE109+BL109+BS109</f>
        <v>0</v>
      </c>
      <c r="AR109" s="77">
        <f t="shared" ref="AR109" si="121">AY109+BF109+BM109+BT109</f>
        <v>0</v>
      </c>
      <c r="AS109" s="77">
        <f t="shared" ref="AS109" si="122">AZ109+BG109+BN109+BU109</f>
        <v>0</v>
      </c>
      <c r="AT109" s="77">
        <f t="shared" ref="AT109" si="123">BA109+BH109+BO109+BV109</f>
        <v>0</v>
      </c>
      <c r="AU109" s="77"/>
      <c r="AV109" s="77"/>
      <c r="AW109" s="77"/>
      <c r="AX109" s="77"/>
      <c r="AY109" s="77"/>
      <c r="AZ109" s="77"/>
      <c r="BA109" s="77"/>
      <c r="BB109" s="77"/>
      <c r="BC109" s="77"/>
      <c r="BD109" s="77"/>
      <c r="BE109" s="77"/>
      <c r="BF109" s="77"/>
      <c r="BG109" s="77"/>
      <c r="BH109" s="77"/>
      <c r="BI109" s="77"/>
      <c r="BJ109" s="77"/>
      <c r="BK109" s="77"/>
      <c r="BL109" s="77"/>
      <c r="BM109" s="77"/>
      <c r="BN109" s="77"/>
      <c r="BO109" s="77"/>
      <c r="BP109" s="77"/>
      <c r="BQ109" s="77"/>
      <c r="BR109" s="77"/>
      <c r="BS109" s="77"/>
      <c r="BT109" s="77"/>
      <c r="BU109" s="77"/>
      <c r="BV109" s="77"/>
      <c r="BW109" s="77"/>
      <c r="BX109" s="77"/>
      <c r="BY109" s="77">
        <f>AO109-M109</f>
        <v>0</v>
      </c>
      <c r="BZ109" s="106">
        <f>IF(M109&lt;&gt;0,BY109/M109,0)</f>
        <v>0</v>
      </c>
      <c r="CA109" s="281"/>
    </row>
    <row r="110" spans="1:79" ht="31.5" x14ac:dyDescent="0.25">
      <c r="A110" s="75" t="s">
        <v>807</v>
      </c>
      <c r="B110" s="262" t="s">
        <v>888</v>
      </c>
      <c r="C110" s="101"/>
      <c r="D110" s="101" t="s">
        <v>868</v>
      </c>
      <c r="E110" s="101" t="s">
        <v>868</v>
      </c>
      <c r="F110" s="101" t="s">
        <v>868</v>
      </c>
      <c r="G110" s="101" t="s">
        <v>868</v>
      </c>
      <c r="H110" s="101" t="s">
        <v>868</v>
      </c>
      <c r="I110" s="101" t="s">
        <v>868</v>
      </c>
      <c r="J110" s="101" t="s">
        <v>868</v>
      </c>
      <c r="K110" s="101" t="s">
        <v>868</v>
      </c>
      <c r="L110" s="101" t="s">
        <v>868</v>
      </c>
      <c r="M110" s="101" t="s">
        <v>868</v>
      </c>
      <c r="N110" s="101" t="s">
        <v>868</v>
      </c>
      <c r="O110" s="101" t="s">
        <v>868</v>
      </c>
      <c r="P110" s="101" t="s">
        <v>868</v>
      </c>
      <c r="Q110" s="101" t="s">
        <v>868</v>
      </c>
      <c r="R110" s="101" t="s">
        <v>868</v>
      </c>
      <c r="S110" s="101" t="s">
        <v>868</v>
      </c>
      <c r="T110" s="101" t="s">
        <v>868</v>
      </c>
      <c r="U110" s="101" t="s">
        <v>868</v>
      </c>
      <c r="V110" s="101" t="s">
        <v>868</v>
      </c>
      <c r="W110" s="101" t="s">
        <v>868</v>
      </c>
      <c r="X110" s="101" t="s">
        <v>868</v>
      </c>
      <c r="Y110" s="101" t="s">
        <v>868</v>
      </c>
      <c r="Z110" s="101" t="s">
        <v>868</v>
      </c>
      <c r="AA110" s="101" t="s">
        <v>868</v>
      </c>
      <c r="AB110" s="101" t="s">
        <v>868</v>
      </c>
      <c r="AC110" s="101" t="s">
        <v>868</v>
      </c>
      <c r="AD110" s="101" t="s">
        <v>868</v>
      </c>
      <c r="AE110" s="101" t="s">
        <v>868</v>
      </c>
      <c r="AF110" s="101" t="s">
        <v>868</v>
      </c>
      <c r="AG110" s="101" t="s">
        <v>868</v>
      </c>
      <c r="AH110" s="101" t="s">
        <v>868</v>
      </c>
      <c r="AI110" s="101" t="s">
        <v>868</v>
      </c>
      <c r="AJ110" s="101" t="s">
        <v>868</v>
      </c>
      <c r="AK110" s="101" t="s">
        <v>868</v>
      </c>
      <c r="AL110" s="101" t="s">
        <v>868</v>
      </c>
      <c r="AM110" s="101" t="s">
        <v>868</v>
      </c>
      <c r="AN110" s="101" t="s">
        <v>868</v>
      </c>
      <c r="AO110" s="101" t="s">
        <v>868</v>
      </c>
      <c r="AP110" s="101" t="s">
        <v>868</v>
      </c>
      <c r="AQ110" s="101" t="s">
        <v>868</v>
      </c>
      <c r="AR110" s="101" t="s">
        <v>868</v>
      </c>
      <c r="AS110" s="101" t="s">
        <v>868</v>
      </c>
      <c r="AT110" s="101" t="s">
        <v>868</v>
      </c>
      <c r="AU110" s="101" t="s">
        <v>868</v>
      </c>
      <c r="AV110" s="101" t="s">
        <v>868</v>
      </c>
      <c r="AW110" s="101" t="s">
        <v>868</v>
      </c>
      <c r="AX110" s="101" t="s">
        <v>868</v>
      </c>
      <c r="AY110" s="101" t="s">
        <v>868</v>
      </c>
      <c r="AZ110" s="101" t="s">
        <v>868</v>
      </c>
      <c r="BA110" s="101" t="s">
        <v>868</v>
      </c>
      <c r="BB110" s="101" t="s">
        <v>868</v>
      </c>
      <c r="BC110" s="101" t="s">
        <v>868</v>
      </c>
      <c r="BD110" s="101" t="s">
        <v>868</v>
      </c>
      <c r="BE110" s="101" t="s">
        <v>868</v>
      </c>
      <c r="BF110" s="101" t="s">
        <v>868</v>
      </c>
      <c r="BG110" s="101" t="s">
        <v>868</v>
      </c>
      <c r="BH110" s="101" t="s">
        <v>868</v>
      </c>
      <c r="BI110" s="101" t="s">
        <v>868</v>
      </c>
      <c r="BJ110" s="101" t="s">
        <v>868</v>
      </c>
      <c r="BK110" s="101" t="s">
        <v>868</v>
      </c>
      <c r="BL110" s="101" t="s">
        <v>868</v>
      </c>
      <c r="BM110" s="101" t="s">
        <v>868</v>
      </c>
      <c r="BN110" s="101" t="s">
        <v>868</v>
      </c>
      <c r="BO110" s="101" t="s">
        <v>868</v>
      </c>
      <c r="BP110" s="101" t="s">
        <v>868</v>
      </c>
      <c r="BQ110" s="101" t="s">
        <v>868</v>
      </c>
      <c r="BR110" s="101" t="s">
        <v>868</v>
      </c>
      <c r="BS110" s="101" t="s">
        <v>868</v>
      </c>
      <c r="BT110" s="101" t="s">
        <v>868</v>
      </c>
      <c r="BU110" s="101" t="s">
        <v>868</v>
      </c>
      <c r="BV110" s="101" t="s">
        <v>868</v>
      </c>
      <c r="BW110" s="101" t="s">
        <v>868</v>
      </c>
      <c r="BX110" s="101" t="s">
        <v>868</v>
      </c>
      <c r="BY110" s="101" t="s">
        <v>868</v>
      </c>
      <c r="BZ110" s="101" t="s">
        <v>868</v>
      </c>
      <c r="CA110" s="102"/>
    </row>
    <row r="111" spans="1:79" ht="21" x14ac:dyDescent="0.25">
      <c r="A111" s="75" t="s">
        <v>806</v>
      </c>
      <c r="B111" s="262" t="s">
        <v>889</v>
      </c>
      <c r="C111" s="101"/>
      <c r="D111" s="264">
        <f>SUM(D112:D116)</f>
        <v>4.258</v>
      </c>
      <c r="E111" s="103">
        <f t="shared" ref="E111" si="124">SUM(E112:E116)</f>
        <v>0</v>
      </c>
      <c r="F111" s="103">
        <f t="shared" ref="F111" si="125">SUM(F112:F116)</f>
        <v>4.258</v>
      </c>
      <c r="G111" s="103">
        <f t="shared" ref="G111" si="126">SUM(G112:G116)</f>
        <v>0</v>
      </c>
      <c r="H111" s="103">
        <f t="shared" ref="H111" si="127">SUM(H112:H116)</f>
        <v>0</v>
      </c>
      <c r="I111" s="103">
        <f t="shared" ref="I111" si="128">SUM(I112:I116)</f>
        <v>0</v>
      </c>
      <c r="J111" s="103">
        <f t="shared" ref="J111" si="129">SUM(J112:J116)</f>
        <v>0</v>
      </c>
      <c r="K111" s="103">
        <f t="shared" ref="K111" si="130">SUM(K112:K116)</f>
        <v>0</v>
      </c>
      <c r="L111" s="103">
        <f t="shared" ref="L111" si="131">SUM(L112:L116)</f>
        <v>0</v>
      </c>
      <c r="M111" s="103">
        <f t="shared" ref="M111" si="132">SUM(M112:M116)</f>
        <v>0</v>
      </c>
      <c r="N111" s="103">
        <f t="shared" ref="N111" si="133">SUM(N112:N116)</f>
        <v>0</v>
      </c>
      <c r="O111" s="103">
        <f t="shared" ref="O111" si="134">SUM(O112:O116)</f>
        <v>0</v>
      </c>
      <c r="P111" s="103">
        <f t="shared" ref="P111" si="135">SUM(P112:P116)</f>
        <v>0</v>
      </c>
      <c r="Q111" s="103">
        <f t="shared" ref="Q111" si="136">SUM(Q112:Q116)</f>
        <v>0</v>
      </c>
      <c r="R111" s="103">
        <f t="shared" ref="R111" si="137">SUM(R112:R116)</f>
        <v>0</v>
      </c>
      <c r="S111" s="103">
        <f t="shared" ref="S111" si="138">SUM(S112:S116)</f>
        <v>0</v>
      </c>
      <c r="T111" s="103">
        <f t="shared" ref="T111" si="139">SUM(T112:T116)</f>
        <v>0</v>
      </c>
      <c r="U111" s="103">
        <f t="shared" ref="U111" si="140">SUM(U112:U116)</f>
        <v>0</v>
      </c>
      <c r="V111" s="103">
        <f t="shared" ref="V111" si="141">SUM(V112:V116)</f>
        <v>0</v>
      </c>
      <c r="W111" s="103">
        <f t="shared" ref="W111" si="142">SUM(W112:W116)</f>
        <v>0</v>
      </c>
      <c r="X111" s="103">
        <f t="shared" ref="X111" si="143">SUM(X112:X116)</f>
        <v>0</v>
      </c>
      <c r="Y111" s="103">
        <f t="shared" ref="Y111" si="144">SUM(Y112:Y116)</f>
        <v>0</v>
      </c>
      <c r="Z111" s="103">
        <f t="shared" ref="Z111" si="145">SUM(Z112:Z116)</f>
        <v>0</v>
      </c>
      <c r="AA111" s="103">
        <f t="shared" ref="AA111" si="146">SUM(AA112:AA116)</f>
        <v>0</v>
      </c>
      <c r="AB111" s="103">
        <f t="shared" ref="AB111" si="147">SUM(AB112:AB116)</f>
        <v>0</v>
      </c>
      <c r="AC111" s="103">
        <f t="shared" ref="AC111" si="148">SUM(AC112:AC116)</f>
        <v>0</v>
      </c>
      <c r="AD111" s="103">
        <f t="shared" ref="AD111" si="149">SUM(AD112:AD116)</f>
        <v>0</v>
      </c>
      <c r="AE111" s="103">
        <f t="shared" ref="AE111" si="150">SUM(AE112:AE116)</f>
        <v>0</v>
      </c>
      <c r="AF111" s="103">
        <f t="shared" ref="AF111" si="151">SUM(AF112:AF116)</f>
        <v>0</v>
      </c>
      <c r="AG111" s="103">
        <f t="shared" ref="AG111" si="152">SUM(AG112:AG116)</f>
        <v>0</v>
      </c>
      <c r="AH111" s="103">
        <f t="shared" ref="AH111" si="153">SUM(AH112:AH116)</f>
        <v>4.258</v>
      </c>
      <c r="AI111" s="103">
        <f t="shared" ref="AI111" si="154">SUM(AI112:AI116)</f>
        <v>0</v>
      </c>
      <c r="AJ111" s="103">
        <f t="shared" ref="AJ111" si="155">SUM(AJ112:AJ116)</f>
        <v>0</v>
      </c>
      <c r="AK111" s="103">
        <f t="shared" ref="AK111" si="156">SUM(AK112:AK116)</f>
        <v>0</v>
      </c>
      <c r="AL111" s="103">
        <f t="shared" ref="AL111" si="157">SUM(AL112:AL116)</f>
        <v>0</v>
      </c>
      <c r="AM111" s="103">
        <f t="shared" ref="AM111" si="158">SUM(AM112:AM116)</f>
        <v>0</v>
      </c>
      <c r="AN111" s="103">
        <f t="shared" ref="AN111" si="159">SUM(AN112:AN116)</f>
        <v>0</v>
      </c>
      <c r="AO111" s="103">
        <f t="shared" ref="AO111" si="160">SUM(AO112:AO116)</f>
        <v>0</v>
      </c>
      <c r="AP111" s="103">
        <f t="shared" ref="AP111" si="161">SUM(AP112:AP116)</f>
        <v>0</v>
      </c>
      <c r="AQ111" s="103">
        <f t="shared" ref="AQ111" si="162">SUM(AQ112:AQ116)</f>
        <v>0</v>
      </c>
      <c r="AR111" s="103">
        <f t="shared" ref="AR111" si="163">SUM(AR112:AR116)</f>
        <v>0</v>
      </c>
      <c r="AS111" s="103">
        <f t="shared" ref="AS111" si="164">SUM(AS112:AS116)</f>
        <v>0</v>
      </c>
      <c r="AT111" s="103">
        <f t="shared" ref="AT111" si="165">SUM(AT112:AT116)</f>
        <v>0</v>
      </c>
      <c r="AU111" s="103">
        <f t="shared" ref="AU111" si="166">SUM(AU112:AU116)</f>
        <v>0</v>
      </c>
      <c r="AV111" s="103">
        <f t="shared" ref="AV111" si="167">SUM(AV112:AV116)</f>
        <v>0</v>
      </c>
      <c r="AW111" s="103">
        <f t="shared" ref="AW111" si="168">SUM(AW112:AW116)</f>
        <v>0</v>
      </c>
      <c r="AX111" s="103">
        <f t="shared" ref="AX111" si="169">SUM(AX112:AX116)</f>
        <v>0</v>
      </c>
      <c r="AY111" s="103">
        <f t="shared" ref="AY111" si="170">SUM(AY112:AY116)</f>
        <v>0</v>
      </c>
      <c r="AZ111" s="103">
        <f t="shared" ref="AZ111" si="171">SUM(AZ112:AZ116)</f>
        <v>0</v>
      </c>
      <c r="BA111" s="103">
        <f t="shared" ref="BA111" si="172">SUM(BA112:BA116)</f>
        <v>0</v>
      </c>
      <c r="BB111" s="103">
        <f t="shared" ref="BB111" si="173">SUM(BB112:BB116)</f>
        <v>0</v>
      </c>
      <c r="BC111" s="103">
        <f t="shared" ref="BC111" si="174">SUM(BC112:BC116)</f>
        <v>0</v>
      </c>
      <c r="BD111" s="103">
        <f t="shared" ref="BD111" si="175">SUM(BD112:BD116)</f>
        <v>0</v>
      </c>
      <c r="BE111" s="103">
        <f t="shared" ref="BE111" si="176">SUM(BE112:BE116)</f>
        <v>0</v>
      </c>
      <c r="BF111" s="103">
        <f t="shared" ref="BF111" si="177">SUM(BF112:BF116)</f>
        <v>0</v>
      </c>
      <c r="BG111" s="103">
        <f t="shared" ref="BG111" si="178">SUM(BG112:BG116)</f>
        <v>0</v>
      </c>
      <c r="BH111" s="103">
        <f t="shared" ref="BH111" si="179">SUM(BH112:BH116)</f>
        <v>0</v>
      </c>
      <c r="BI111" s="103">
        <f t="shared" ref="BI111" si="180">SUM(BI112:BI116)</f>
        <v>0</v>
      </c>
      <c r="BJ111" s="103">
        <f t="shared" ref="BJ111" si="181">SUM(BJ112:BJ116)</f>
        <v>0</v>
      </c>
      <c r="BK111" s="103">
        <f t="shared" ref="BK111" si="182">SUM(BK112:BK116)</f>
        <v>0</v>
      </c>
      <c r="BL111" s="103">
        <f t="shared" ref="BL111" si="183">SUM(BL112:BL116)</f>
        <v>0</v>
      </c>
      <c r="BM111" s="103">
        <f t="shared" ref="BM111" si="184">SUM(BM112:BM116)</f>
        <v>0</v>
      </c>
      <c r="BN111" s="103">
        <f t="shared" ref="BN111" si="185">SUM(BN112:BN116)</f>
        <v>0</v>
      </c>
      <c r="BO111" s="103">
        <f t="shared" ref="BO111" si="186">SUM(BO112:BO116)</f>
        <v>0</v>
      </c>
      <c r="BP111" s="103">
        <f t="shared" ref="BP111" si="187">SUM(BP112:BP116)</f>
        <v>0</v>
      </c>
      <c r="BQ111" s="103">
        <f t="shared" ref="BQ111" si="188">SUM(BQ112:BQ116)</f>
        <v>0</v>
      </c>
      <c r="BR111" s="103">
        <f t="shared" ref="BR111" si="189">SUM(BR112:BR116)</f>
        <v>0</v>
      </c>
      <c r="BS111" s="103">
        <f t="shared" ref="BS111" si="190">SUM(BS112:BS116)</f>
        <v>0</v>
      </c>
      <c r="BT111" s="103">
        <f t="shared" ref="BT111" si="191">SUM(BT112:BT116)</f>
        <v>0</v>
      </c>
      <c r="BU111" s="103">
        <f t="shared" ref="BU111" si="192">SUM(BU112:BU116)</f>
        <v>0</v>
      </c>
      <c r="BV111" s="103">
        <f t="shared" ref="BV111" si="193">SUM(BV112:BV116)</f>
        <v>0</v>
      </c>
      <c r="BW111" s="103">
        <f t="shared" ref="BW111" si="194">SUM(BW112:BW116)</f>
        <v>0</v>
      </c>
      <c r="BX111" s="103">
        <f t="shared" ref="BX111" si="195">SUM(BX112:BX116)</f>
        <v>0</v>
      </c>
      <c r="BY111" s="103">
        <f t="shared" ref="BY111" si="196">SUM(BY112:BY116)</f>
        <v>0</v>
      </c>
      <c r="BZ111" s="105">
        <f>IF(T111&lt;&gt;0,BY111/T111,0)</f>
        <v>0</v>
      </c>
      <c r="CA111" s="102"/>
    </row>
    <row r="112" spans="1:79" x14ac:dyDescent="0.25">
      <c r="A112" s="75" t="s">
        <v>948</v>
      </c>
      <c r="B112" s="263" t="str">
        <f>'10'!B115</f>
        <v>Приобретение АГП ПСС-131-18Э</v>
      </c>
      <c r="C112" s="279" t="str">
        <f>'10'!C115</f>
        <v>O_GES_08</v>
      </c>
      <c r="D112" s="112">
        <v>4.258</v>
      </c>
      <c r="E112" s="77">
        <f t="shared" ref="E112:E116" si="197">L112+S112+Z112+AG112</f>
        <v>0</v>
      </c>
      <c r="F112" s="77">
        <f t="shared" ref="F112:F116" si="198">M112+T112+AA112+AH112</f>
        <v>4.258</v>
      </c>
      <c r="G112" s="77">
        <f t="shared" ref="G112:G116" si="199">N112+U112+AB112+AI112</f>
        <v>0</v>
      </c>
      <c r="H112" s="77">
        <f t="shared" ref="H112:H116" si="200">O112+V112+AC112+AJ112</f>
        <v>0</v>
      </c>
      <c r="I112" s="77">
        <f t="shared" ref="I112:I116" si="201">P112+W112+AD112+AK112</f>
        <v>0</v>
      </c>
      <c r="J112" s="77">
        <f t="shared" ref="J112:J116" si="202">Q112+X112+AE112+AL112</f>
        <v>0</v>
      </c>
      <c r="K112" s="77">
        <f t="shared" ref="K112:K116" si="203">R112+Y112+AF112+AM112</f>
        <v>0</v>
      </c>
      <c r="L112" s="77"/>
      <c r="M112" s="77"/>
      <c r="N112" s="77"/>
      <c r="O112" s="77"/>
      <c r="P112" s="77"/>
      <c r="Q112" s="77"/>
      <c r="R112" s="77"/>
      <c r="S112" s="77"/>
      <c r="T112" s="77"/>
      <c r="U112" s="77"/>
      <c r="V112" s="77"/>
      <c r="W112" s="77"/>
      <c r="X112" s="77"/>
      <c r="Y112" s="77"/>
      <c r="Z112" s="77"/>
      <c r="AA112" s="77"/>
      <c r="AB112" s="77"/>
      <c r="AC112" s="77"/>
      <c r="AD112" s="77"/>
      <c r="AE112" s="77"/>
      <c r="AF112" s="77"/>
      <c r="AG112" s="77"/>
      <c r="AH112" s="112">
        <v>4.258</v>
      </c>
      <c r="AI112" s="77"/>
      <c r="AJ112" s="77"/>
      <c r="AK112" s="77"/>
      <c r="AL112" s="77"/>
      <c r="AM112" s="77"/>
      <c r="AN112" s="77">
        <f t="shared" ref="AN112:AN116" si="204">AU112+BB112+BI112+BP112</f>
        <v>0</v>
      </c>
      <c r="AO112" s="77">
        <f t="shared" ref="AO112:AO116" si="205">AV112+BC112+BJ112+BQ112</f>
        <v>0</v>
      </c>
      <c r="AP112" s="77">
        <f t="shared" ref="AP112:AP116" si="206">AW112+BD112+BK112+BR112</f>
        <v>0</v>
      </c>
      <c r="AQ112" s="77">
        <f t="shared" ref="AQ112:AQ116" si="207">AX112+BE112+BL112+BS112</f>
        <v>0</v>
      </c>
      <c r="AR112" s="77">
        <f t="shared" ref="AR112:AR116" si="208">AY112+BF112+BM112+BT112</f>
        <v>0</v>
      </c>
      <c r="AS112" s="77">
        <f t="shared" ref="AS112:AS116" si="209">AZ112+BG112+BN112+BU112</f>
        <v>0</v>
      </c>
      <c r="AT112" s="77">
        <f t="shared" ref="AT112:AT116" si="210">BA112+BH112+BO112+BV112</f>
        <v>0</v>
      </c>
      <c r="AU112" s="77"/>
      <c r="AV112" s="77"/>
      <c r="AW112" s="77"/>
      <c r="AX112" s="77"/>
      <c r="AY112" s="77"/>
      <c r="AZ112" s="77"/>
      <c r="BA112" s="77"/>
      <c r="BB112" s="77"/>
      <c r="BC112" s="77"/>
      <c r="BD112" s="77"/>
      <c r="BE112" s="77"/>
      <c r="BF112" s="77"/>
      <c r="BG112" s="77"/>
      <c r="BH112" s="77"/>
      <c r="BI112" s="77"/>
      <c r="BJ112" s="77"/>
      <c r="BK112" s="77"/>
      <c r="BL112" s="77"/>
      <c r="BM112" s="77"/>
      <c r="BN112" s="77"/>
      <c r="BO112" s="77"/>
      <c r="BP112" s="77"/>
      <c r="BQ112" s="77"/>
      <c r="BR112" s="77"/>
      <c r="BS112" s="77"/>
      <c r="BT112" s="77"/>
      <c r="BU112" s="77"/>
      <c r="BV112" s="77"/>
      <c r="BW112" s="77"/>
      <c r="BX112" s="77"/>
      <c r="BY112" s="112">
        <f>BC112-T112</f>
        <v>0</v>
      </c>
      <c r="BZ112" s="106">
        <f>IF(T112&lt;&gt;0,BY112/T112,0)</f>
        <v>0</v>
      </c>
      <c r="CA112" s="102"/>
    </row>
    <row r="113" spans="1:79" hidden="1" x14ac:dyDescent="0.25">
      <c r="A113" s="75"/>
      <c r="B113" s="263"/>
      <c r="C113" s="101"/>
      <c r="D113" s="112"/>
      <c r="E113" s="77">
        <f t="shared" si="197"/>
        <v>0</v>
      </c>
      <c r="F113" s="77">
        <f t="shared" si="198"/>
        <v>0</v>
      </c>
      <c r="G113" s="77">
        <f t="shared" si="199"/>
        <v>0</v>
      </c>
      <c r="H113" s="77">
        <f t="shared" si="200"/>
        <v>0</v>
      </c>
      <c r="I113" s="77">
        <f t="shared" si="201"/>
        <v>0</v>
      </c>
      <c r="J113" s="77">
        <f t="shared" si="202"/>
        <v>0</v>
      </c>
      <c r="K113" s="77">
        <f t="shared" si="203"/>
        <v>0</v>
      </c>
      <c r="L113" s="77"/>
      <c r="M113" s="77"/>
      <c r="N113" s="77"/>
      <c r="O113" s="77"/>
      <c r="P113" s="77"/>
      <c r="Q113" s="77"/>
      <c r="R113" s="77"/>
      <c r="S113" s="77"/>
      <c r="T113" s="112"/>
      <c r="U113" s="77"/>
      <c r="V113" s="77"/>
      <c r="W113" s="77"/>
      <c r="X113" s="77"/>
      <c r="Y113" s="77"/>
      <c r="Z113" s="77"/>
      <c r="AA113" s="77"/>
      <c r="AB113" s="77"/>
      <c r="AC113" s="77"/>
      <c r="AD113" s="77"/>
      <c r="AE113" s="77"/>
      <c r="AF113" s="77"/>
      <c r="AG113" s="77"/>
      <c r="AH113" s="77"/>
      <c r="AI113" s="77"/>
      <c r="AJ113" s="77"/>
      <c r="AK113" s="77"/>
      <c r="AL113" s="77"/>
      <c r="AM113" s="77"/>
      <c r="AN113" s="77">
        <f t="shared" si="204"/>
        <v>0</v>
      </c>
      <c r="AO113" s="77">
        <f t="shared" si="205"/>
        <v>0</v>
      </c>
      <c r="AP113" s="77">
        <f t="shared" si="206"/>
        <v>0</v>
      </c>
      <c r="AQ113" s="77">
        <f t="shared" si="207"/>
        <v>0</v>
      </c>
      <c r="AR113" s="77">
        <f t="shared" si="208"/>
        <v>0</v>
      </c>
      <c r="AS113" s="77">
        <f t="shared" si="209"/>
        <v>0</v>
      </c>
      <c r="AT113" s="77">
        <f t="shared" si="210"/>
        <v>0</v>
      </c>
      <c r="AU113" s="77"/>
      <c r="AV113" s="77"/>
      <c r="AW113" s="77"/>
      <c r="AX113" s="77"/>
      <c r="AY113" s="77"/>
      <c r="AZ113" s="77"/>
      <c r="BA113" s="77"/>
      <c r="BB113" s="77"/>
      <c r="BC113" s="77"/>
      <c r="BD113" s="77"/>
      <c r="BE113" s="77"/>
      <c r="BF113" s="77"/>
      <c r="BG113" s="77"/>
      <c r="BH113" s="77"/>
      <c r="BI113" s="77"/>
      <c r="BJ113" s="77"/>
      <c r="BK113" s="77"/>
      <c r="BL113" s="77"/>
      <c r="BM113" s="77"/>
      <c r="BN113" s="77"/>
      <c r="BO113" s="77"/>
      <c r="BP113" s="77"/>
      <c r="BQ113" s="77"/>
      <c r="BR113" s="77"/>
      <c r="BS113" s="77"/>
      <c r="BT113" s="77"/>
      <c r="BU113" s="77"/>
      <c r="BV113" s="77"/>
      <c r="BW113" s="77"/>
      <c r="BX113" s="77"/>
      <c r="BY113" s="77">
        <f t="shared" ref="BY113:BY116" si="211">AO113-M113</f>
        <v>0</v>
      </c>
      <c r="BZ113" s="106">
        <f t="shared" ref="BZ113:BZ116" si="212">IF(M113&lt;&gt;0,BY113/M113,0)</f>
        <v>0</v>
      </c>
      <c r="CA113" s="102"/>
    </row>
    <row r="114" spans="1:79" hidden="1" x14ac:dyDescent="0.25">
      <c r="A114" s="75"/>
      <c r="B114" s="263"/>
      <c r="C114" s="101"/>
      <c r="D114" s="112"/>
      <c r="E114" s="77">
        <f t="shared" si="197"/>
        <v>0</v>
      </c>
      <c r="F114" s="77">
        <f t="shared" si="198"/>
        <v>0</v>
      </c>
      <c r="G114" s="77">
        <f t="shared" si="199"/>
        <v>0</v>
      </c>
      <c r="H114" s="77">
        <f t="shared" si="200"/>
        <v>0</v>
      </c>
      <c r="I114" s="77">
        <f t="shared" si="201"/>
        <v>0</v>
      </c>
      <c r="J114" s="77">
        <f t="shared" si="202"/>
        <v>0</v>
      </c>
      <c r="K114" s="77">
        <f t="shared" si="203"/>
        <v>0</v>
      </c>
      <c r="L114" s="77"/>
      <c r="M114" s="77"/>
      <c r="N114" s="77"/>
      <c r="O114" s="77"/>
      <c r="P114" s="77"/>
      <c r="Q114" s="77"/>
      <c r="R114" s="77"/>
      <c r="S114" s="77"/>
      <c r="T114" s="112"/>
      <c r="U114" s="77"/>
      <c r="V114" s="77"/>
      <c r="W114" s="77"/>
      <c r="X114" s="77"/>
      <c r="Y114" s="77"/>
      <c r="Z114" s="77"/>
      <c r="AA114" s="77"/>
      <c r="AB114" s="77"/>
      <c r="AC114" s="77"/>
      <c r="AD114" s="77"/>
      <c r="AE114" s="77"/>
      <c r="AF114" s="77"/>
      <c r="AG114" s="77"/>
      <c r="AH114" s="77"/>
      <c r="AI114" s="77"/>
      <c r="AJ114" s="77"/>
      <c r="AK114" s="77"/>
      <c r="AL114" s="77"/>
      <c r="AM114" s="77"/>
      <c r="AN114" s="77">
        <f t="shared" si="204"/>
        <v>0</v>
      </c>
      <c r="AO114" s="77">
        <f t="shared" si="205"/>
        <v>0</v>
      </c>
      <c r="AP114" s="77">
        <f t="shared" si="206"/>
        <v>0</v>
      </c>
      <c r="AQ114" s="77">
        <f t="shared" si="207"/>
        <v>0</v>
      </c>
      <c r="AR114" s="77">
        <f t="shared" si="208"/>
        <v>0</v>
      </c>
      <c r="AS114" s="77">
        <f t="shared" si="209"/>
        <v>0</v>
      </c>
      <c r="AT114" s="77">
        <f t="shared" si="210"/>
        <v>0</v>
      </c>
      <c r="AU114" s="77"/>
      <c r="AV114" s="77"/>
      <c r="AW114" s="77"/>
      <c r="AX114" s="77"/>
      <c r="AY114" s="77"/>
      <c r="AZ114" s="77"/>
      <c r="BA114" s="77"/>
      <c r="BB114" s="77"/>
      <c r="BC114" s="77"/>
      <c r="BD114" s="77"/>
      <c r="BE114" s="77"/>
      <c r="BF114" s="77"/>
      <c r="BG114" s="77"/>
      <c r="BH114" s="77"/>
      <c r="BI114" s="77"/>
      <c r="BJ114" s="77"/>
      <c r="BK114" s="77"/>
      <c r="BL114" s="77"/>
      <c r="BM114" s="77"/>
      <c r="BN114" s="77"/>
      <c r="BO114" s="77"/>
      <c r="BP114" s="77"/>
      <c r="BQ114" s="77"/>
      <c r="BR114" s="77"/>
      <c r="BS114" s="77"/>
      <c r="BT114" s="77"/>
      <c r="BU114" s="77"/>
      <c r="BV114" s="77"/>
      <c r="BW114" s="77"/>
      <c r="BX114" s="77"/>
      <c r="BY114" s="77">
        <f t="shared" si="211"/>
        <v>0</v>
      </c>
      <c r="BZ114" s="106">
        <f t="shared" si="212"/>
        <v>0</v>
      </c>
      <c r="CA114" s="102"/>
    </row>
    <row r="115" spans="1:79" hidden="1" x14ac:dyDescent="0.25">
      <c r="A115" s="75"/>
      <c r="B115" s="263"/>
      <c r="C115" s="101"/>
      <c r="D115" s="112"/>
      <c r="E115" s="77">
        <f t="shared" si="197"/>
        <v>0</v>
      </c>
      <c r="F115" s="77">
        <f t="shared" si="198"/>
        <v>0</v>
      </c>
      <c r="G115" s="77">
        <f t="shared" si="199"/>
        <v>0</v>
      </c>
      <c r="H115" s="77">
        <f t="shared" si="200"/>
        <v>0</v>
      </c>
      <c r="I115" s="77">
        <f t="shared" si="201"/>
        <v>0</v>
      </c>
      <c r="J115" s="77">
        <f t="shared" si="202"/>
        <v>0</v>
      </c>
      <c r="K115" s="77">
        <f t="shared" si="203"/>
        <v>0</v>
      </c>
      <c r="L115" s="77"/>
      <c r="M115" s="112"/>
      <c r="N115" s="77"/>
      <c r="O115" s="77"/>
      <c r="P115" s="77"/>
      <c r="Q115" s="77"/>
      <c r="R115" s="77"/>
      <c r="S115" s="77"/>
      <c r="T115" s="77"/>
      <c r="U115" s="77"/>
      <c r="V115" s="77"/>
      <c r="W115" s="77"/>
      <c r="X115" s="77"/>
      <c r="Y115" s="77"/>
      <c r="Z115" s="77"/>
      <c r="AA115" s="77"/>
      <c r="AB115" s="77"/>
      <c r="AC115" s="77"/>
      <c r="AD115" s="77"/>
      <c r="AE115" s="77"/>
      <c r="AF115" s="77"/>
      <c r="AG115" s="77"/>
      <c r="AH115" s="77"/>
      <c r="AI115" s="77"/>
      <c r="AJ115" s="77"/>
      <c r="AK115" s="77"/>
      <c r="AL115" s="77"/>
      <c r="AM115" s="77"/>
      <c r="AN115" s="77">
        <f t="shared" si="204"/>
        <v>0</v>
      </c>
      <c r="AO115" s="77">
        <f t="shared" si="205"/>
        <v>0</v>
      </c>
      <c r="AP115" s="77">
        <f t="shared" si="206"/>
        <v>0</v>
      </c>
      <c r="AQ115" s="77">
        <f t="shared" si="207"/>
        <v>0</v>
      </c>
      <c r="AR115" s="77">
        <f t="shared" si="208"/>
        <v>0</v>
      </c>
      <c r="AS115" s="77">
        <f t="shared" si="209"/>
        <v>0</v>
      </c>
      <c r="AT115" s="77">
        <f t="shared" si="210"/>
        <v>0</v>
      </c>
      <c r="AU115" s="77"/>
      <c r="AV115" s="77"/>
      <c r="AW115" s="77"/>
      <c r="AX115" s="77"/>
      <c r="AY115" s="77"/>
      <c r="AZ115" s="77"/>
      <c r="BA115" s="77"/>
      <c r="BB115" s="77"/>
      <c r="BC115" s="77"/>
      <c r="BD115" s="77"/>
      <c r="BE115" s="77"/>
      <c r="BF115" s="77"/>
      <c r="BG115" s="77"/>
      <c r="BH115" s="77"/>
      <c r="BI115" s="77"/>
      <c r="BJ115" s="77"/>
      <c r="BK115" s="77"/>
      <c r="BL115" s="77"/>
      <c r="BM115" s="77"/>
      <c r="BN115" s="77"/>
      <c r="BO115" s="77"/>
      <c r="BP115" s="77"/>
      <c r="BQ115" s="77"/>
      <c r="BR115" s="77"/>
      <c r="BS115" s="77"/>
      <c r="BT115" s="77"/>
      <c r="BU115" s="77"/>
      <c r="BV115" s="77"/>
      <c r="BW115" s="77"/>
      <c r="BX115" s="77"/>
      <c r="BY115" s="77">
        <f t="shared" si="211"/>
        <v>0</v>
      </c>
      <c r="BZ115" s="106">
        <f t="shared" si="212"/>
        <v>0</v>
      </c>
      <c r="CA115" s="102"/>
    </row>
    <row r="116" spans="1:79" hidden="1" x14ac:dyDescent="0.25">
      <c r="A116" s="75"/>
      <c r="B116" s="263"/>
      <c r="C116" s="101"/>
      <c r="D116" s="112"/>
      <c r="E116" s="77">
        <f t="shared" si="197"/>
        <v>0</v>
      </c>
      <c r="F116" s="77">
        <f t="shared" si="198"/>
        <v>0</v>
      </c>
      <c r="G116" s="77">
        <f t="shared" si="199"/>
        <v>0</v>
      </c>
      <c r="H116" s="77">
        <f t="shared" si="200"/>
        <v>0</v>
      </c>
      <c r="I116" s="77">
        <f t="shared" si="201"/>
        <v>0</v>
      </c>
      <c r="J116" s="77">
        <f t="shared" si="202"/>
        <v>0</v>
      </c>
      <c r="K116" s="77">
        <f t="shared" si="203"/>
        <v>0</v>
      </c>
      <c r="L116" s="77"/>
      <c r="M116" s="77"/>
      <c r="N116" s="77"/>
      <c r="O116" s="77"/>
      <c r="P116" s="77"/>
      <c r="Q116" s="77"/>
      <c r="R116" s="77"/>
      <c r="S116" s="77"/>
      <c r="T116" s="77"/>
      <c r="U116" s="77"/>
      <c r="V116" s="77"/>
      <c r="W116" s="77"/>
      <c r="X116" s="77"/>
      <c r="Y116" s="77"/>
      <c r="Z116" s="77"/>
      <c r="AA116" s="77"/>
      <c r="AB116" s="77"/>
      <c r="AC116" s="77"/>
      <c r="AD116" s="77"/>
      <c r="AE116" s="77"/>
      <c r="AF116" s="77"/>
      <c r="AG116" s="77"/>
      <c r="AH116" s="112"/>
      <c r="AI116" s="77"/>
      <c r="AJ116" s="77"/>
      <c r="AK116" s="77"/>
      <c r="AL116" s="77"/>
      <c r="AM116" s="77"/>
      <c r="AN116" s="77">
        <f t="shared" si="204"/>
        <v>0</v>
      </c>
      <c r="AO116" s="77">
        <f t="shared" si="205"/>
        <v>0</v>
      </c>
      <c r="AP116" s="77">
        <f t="shared" si="206"/>
        <v>0</v>
      </c>
      <c r="AQ116" s="77">
        <f t="shared" si="207"/>
        <v>0</v>
      </c>
      <c r="AR116" s="77">
        <f t="shared" si="208"/>
        <v>0</v>
      </c>
      <c r="AS116" s="77">
        <f t="shared" si="209"/>
        <v>0</v>
      </c>
      <c r="AT116" s="77">
        <f t="shared" si="210"/>
        <v>0</v>
      </c>
      <c r="AU116" s="77"/>
      <c r="AV116" s="77"/>
      <c r="AW116" s="77"/>
      <c r="AX116" s="77"/>
      <c r="AY116" s="77"/>
      <c r="AZ116" s="77"/>
      <c r="BA116" s="77"/>
      <c r="BB116" s="77"/>
      <c r="BC116" s="77"/>
      <c r="BD116" s="77"/>
      <c r="BE116" s="77"/>
      <c r="BF116" s="77"/>
      <c r="BG116" s="77"/>
      <c r="BH116" s="77"/>
      <c r="BI116" s="77"/>
      <c r="BJ116" s="77"/>
      <c r="BK116" s="77"/>
      <c r="BL116" s="77"/>
      <c r="BM116" s="77"/>
      <c r="BN116" s="77"/>
      <c r="BO116" s="77"/>
      <c r="BP116" s="77"/>
      <c r="BQ116" s="77"/>
      <c r="BR116" s="77"/>
      <c r="BS116" s="77"/>
      <c r="BT116" s="77"/>
      <c r="BU116" s="77"/>
      <c r="BV116" s="77"/>
      <c r="BW116" s="77"/>
      <c r="BX116" s="77"/>
      <c r="BY116" s="77">
        <f t="shared" si="211"/>
        <v>0</v>
      </c>
      <c r="BZ116" s="106">
        <f t="shared" si="212"/>
        <v>0</v>
      </c>
      <c r="CA116" s="102"/>
    </row>
    <row r="117" spans="1:79" x14ac:dyDescent="0.25">
      <c r="A117" s="89"/>
      <c r="B117" s="90"/>
      <c r="C117" s="89"/>
      <c r="D117" s="91"/>
      <c r="E117" s="91"/>
      <c r="F117" s="91"/>
      <c r="G117" s="91"/>
      <c r="H117" s="91"/>
      <c r="I117" s="91"/>
      <c r="J117" s="91"/>
      <c r="K117" s="91"/>
      <c r="L117" s="91"/>
      <c r="M117" s="91"/>
      <c r="N117" s="91"/>
      <c r="O117" s="91"/>
      <c r="P117" s="91"/>
      <c r="Q117" s="91"/>
      <c r="R117" s="91"/>
      <c r="S117" s="91"/>
      <c r="T117" s="91"/>
      <c r="U117" s="91"/>
      <c r="V117" s="91"/>
      <c r="W117" s="91"/>
      <c r="X117" s="91"/>
      <c r="Y117" s="91"/>
      <c r="Z117" s="91"/>
      <c r="AA117" s="91"/>
      <c r="AB117" s="91"/>
      <c r="AC117" s="91"/>
      <c r="AD117" s="91"/>
      <c r="AE117" s="91"/>
      <c r="AF117" s="91"/>
      <c r="AG117" s="91"/>
      <c r="AH117" s="91"/>
      <c r="AI117" s="91"/>
      <c r="AJ117" s="91"/>
      <c r="AK117" s="91"/>
      <c r="AL117" s="91"/>
      <c r="AM117" s="91"/>
      <c r="AN117" s="91"/>
      <c r="AO117" s="91"/>
      <c r="AP117" s="91"/>
      <c r="AQ117" s="91"/>
      <c r="AR117" s="91"/>
      <c r="AS117" s="91"/>
      <c r="AT117" s="91"/>
      <c r="AU117" s="91"/>
      <c r="AV117" s="91"/>
      <c r="AW117" s="91"/>
      <c r="AX117" s="91"/>
      <c r="AY117" s="91"/>
      <c r="AZ117" s="91"/>
      <c r="BA117" s="91"/>
      <c r="BB117" s="91"/>
      <c r="BC117" s="91"/>
      <c r="BD117" s="91"/>
      <c r="BE117" s="91"/>
      <c r="BF117" s="91"/>
      <c r="BG117" s="91"/>
      <c r="BH117" s="91"/>
      <c r="BI117" s="91"/>
      <c r="BJ117" s="91"/>
      <c r="BK117" s="91"/>
      <c r="BL117" s="91"/>
      <c r="BM117" s="91"/>
      <c r="BN117" s="91"/>
      <c r="BO117" s="91"/>
      <c r="BP117" s="91"/>
      <c r="BQ117" s="91"/>
      <c r="BR117" s="91"/>
      <c r="BS117" s="91"/>
      <c r="BT117" s="91"/>
      <c r="BU117" s="91"/>
      <c r="BV117" s="91"/>
      <c r="BW117" s="91"/>
      <c r="BX117" s="91"/>
      <c r="BY117" s="91"/>
      <c r="BZ117" s="92"/>
      <c r="CA117" s="300"/>
    </row>
    <row r="118" spans="1:79" x14ac:dyDescent="0.25">
      <c r="A118" s="89"/>
      <c r="B118" s="90"/>
      <c r="C118" s="89"/>
      <c r="D118" s="91"/>
      <c r="E118" s="91"/>
      <c r="F118" s="91"/>
      <c r="G118" s="91"/>
      <c r="H118" s="91"/>
      <c r="I118" s="91"/>
      <c r="J118" s="91"/>
      <c r="K118" s="91"/>
      <c r="L118" s="91"/>
      <c r="M118" s="91"/>
      <c r="N118" s="91"/>
      <c r="O118" s="91"/>
      <c r="P118" s="91"/>
      <c r="Q118" s="91"/>
      <c r="R118" s="91"/>
      <c r="S118" s="91"/>
      <c r="T118" s="91"/>
      <c r="U118" s="91"/>
      <c r="V118" s="91"/>
      <c r="W118" s="91"/>
      <c r="X118" s="91"/>
      <c r="Y118" s="91"/>
      <c r="Z118" s="91"/>
      <c r="AA118" s="91"/>
      <c r="AB118" s="91"/>
      <c r="AC118" s="91"/>
      <c r="AD118" s="91"/>
      <c r="AE118" s="91"/>
      <c r="AF118" s="91"/>
      <c r="AG118" s="91"/>
      <c r="AH118" s="91"/>
      <c r="AI118" s="91"/>
      <c r="AJ118" s="91"/>
      <c r="AK118" s="91"/>
      <c r="AL118" s="91"/>
      <c r="AM118" s="91"/>
      <c r="AN118" s="91"/>
      <c r="AO118" s="91"/>
      <c r="AP118" s="91"/>
      <c r="AQ118" s="91"/>
      <c r="AR118" s="91"/>
      <c r="AS118" s="91"/>
      <c r="AT118" s="91"/>
      <c r="AU118" s="91"/>
      <c r="AV118" s="91"/>
      <c r="AW118" s="91"/>
      <c r="AX118" s="91"/>
      <c r="AY118" s="91"/>
      <c r="AZ118" s="91"/>
      <c r="BA118" s="91"/>
      <c r="BB118" s="91"/>
      <c r="BC118" s="91"/>
      <c r="BD118" s="91"/>
      <c r="BE118" s="91"/>
      <c r="BF118" s="91"/>
      <c r="BG118" s="91"/>
      <c r="BH118" s="91"/>
      <c r="BI118" s="91"/>
      <c r="BJ118" s="91"/>
      <c r="BK118" s="91"/>
      <c r="BL118" s="91"/>
      <c r="BM118" s="91"/>
      <c r="BN118" s="91"/>
      <c r="BO118" s="91"/>
      <c r="BP118" s="91"/>
      <c r="BQ118" s="91"/>
      <c r="BR118" s="91"/>
      <c r="BS118" s="91"/>
      <c r="BT118" s="91"/>
      <c r="BU118" s="91"/>
      <c r="BV118" s="91"/>
      <c r="BW118" s="91"/>
      <c r="BX118" s="91"/>
      <c r="BY118" s="91"/>
      <c r="BZ118" s="92"/>
      <c r="CA118" s="300"/>
    </row>
    <row r="119" spans="1:79" x14ac:dyDescent="0.25">
      <c r="A119" s="89"/>
      <c r="B119" s="90"/>
      <c r="C119" s="89"/>
      <c r="D119" s="91"/>
      <c r="E119" s="91"/>
      <c r="F119" s="91"/>
      <c r="G119" s="91"/>
      <c r="H119" s="91"/>
      <c r="I119" s="91"/>
      <c r="J119" s="91"/>
      <c r="K119" s="91"/>
      <c r="L119" s="91"/>
      <c r="M119" s="91"/>
      <c r="N119" s="91"/>
      <c r="O119" s="91"/>
      <c r="P119" s="91"/>
      <c r="Q119" s="91"/>
      <c r="R119" s="91"/>
      <c r="S119" s="91"/>
      <c r="T119" s="91"/>
      <c r="U119" s="91"/>
      <c r="V119" s="91"/>
      <c r="W119" s="91"/>
      <c r="X119" s="91"/>
      <c r="Y119" s="91"/>
      <c r="Z119" s="91"/>
      <c r="AA119" s="91"/>
      <c r="AB119" s="91"/>
      <c r="AC119" s="91"/>
      <c r="AD119" s="91"/>
      <c r="AE119" s="91"/>
      <c r="AF119" s="91"/>
      <c r="AG119" s="91"/>
      <c r="AH119" s="91"/>
      <c r="AI119" s="91"/>
      <c r="AJ119" s="91"/>
      <c r="AK119" s="91"/>
      <c r="AL119" s="91"/>
      <c r="AM119" s="91"/>
      <c r="AN119" s="91"/>
      <c r="AO119" s="91"/>
      <c r="AP119" s="91"/>
      <c r="AQ119" s="91"/>
      <c r="AR119" s="91"/>
      <c r="AS119" s="91"/>
      <c r="AT119" s="91"/>
      <c r="AU119" s="91"/>
      <c r="AV119" s="91"/>
      <c r="AW119" s="91"/>
      <c r="AX119" s="91"/>
      <c r="AY119" s="91"/>
      <c r="AZ119" s="91"/>
      <c r="BA119" s="91"/>
      <c r="BB119" s="91"/>
      <c r="BC119" s="91"/>
      <c r="BD119" s="91"/>
      <c r="BE119" s="91"/>
      <c r="BF119" s="91"/>
      <c r="BG119" s="91"/>
      <c r="BH119" s="91"/>
      <c r="BI119" s="91"/>
      <c r="BJ119" s="91"/>
      <c r="BK119" s="91"/>
      <c r="BL119" s="91"/>
      <c r="BM119" s="91"/>
      <c r="BN119" s="91"/>
      <c r="BO119" s="91"/>
      <c r="BP119" s="91"/>
      <c r="BQ119" s="91"/>
      <c r="BR119" s="91"/>
      <c r="BS119" s="91"/>
      <c r="BT119" s="91"/>
      <c r="BU119" s="91"/>
      <c r="BV119" s="91"/>
      <c r="BW119" s="91"/>
      <c r="BX119" s="91"/>
      <c r="BY119" s="91"/>
      <c r="BZ119" s="92"/>
      <c r="CA119" s="300"/>
    </row>
    <row r="120" spans="1:79" x14ac:dyDescent="0.25">
      <c r="A120" s="89"/>
      <c r="B120" s="90"/>
      <c r="C120" s="89"/>
      <c r="D120" s="91"/>
      <c r="E120" s="91"/>
      <c r="F120" s="91"/>
      <c r="G120" s="91"/>
      <c r="H120" s="91"/>
      <c r="I120" s="91"/>
      <c r="J120" s="91"/>
      <c r="K120" s="91"/>
      <c r="L120" s="91"/>
      <c r="M120" s="91"/>
      <c r="N120" s="91"/>
      <c r="O120" s="91"/>
      <c r="P120" s="91"/>
      <c r="Q120" s="91"/>
      <c r="R120" s="91"/>
      <c r="S120" s="91"/>
      <c r="T120" s="91"/>
      <c r="U120" s="91"/>
      <c r="V120" s="91"/>
      <c r="W120" s="91"/>
      <c r="X120" s="91"/>
      <c r="Y120" s="91"/>
      <c r="Z120" s="91"/>
      <c r="AA120" s="91"/>
      <c r="AB120" s="91"/>
      <c r="AC120" s="91"/>
      <c r="AD120" s="91"/>
      <c r="AE120" s="91"/>
      <c r="AF120" s="91"/>
      <c r="AG120" s="91"/>
      <c r="AH120" s="91"/>
      <c r="AI120" s="91"/>
      <c r="AJ120" s="91"/>
      <c r="AK120" s="91"/>
      <c r="AL120" s="91"/>
      <c r="AM120" s="91"/>
      <c r="AN120" s="91"/>
      <c r="AO120" s="91"/>
      <c r="AP120" s="91"/>
      <c r="AQ120" s="91"/>
      <c r="AR120" s="91"/>
      <c r="AS120" s="91"/>
      <c r="AT120" s="91"/>
      <c r="AU120" s="91"/>
      <c r="AV120" s="91"/>
      <c r="AW120" s="91"/>
      <c r="AX120" s="91"/>
      <c r="AY120" s="91"/>
      <c r="AZ120" s="91"/>
      <c r="BA120" s="91"/>
      <c r="BB120" s="91"/>
      <c r="BC120" s="91"/>
      <c r="BD120" s="91"/>
      <c r="BE120" s="91"/>
      <c r="BF120" s="91"/>
      <c r="BG120" s="91"/>
      <c r="BH120" s="91"/>
      <c r="BI120" s="91"/>
      <c r="BJ120" s="91"/>
      <c r="BK120" s="91"/>
      <c r="BL120" s="91"/>
      <c r="BM120" s="91"/>
      <c r="BN120" s="91"/>
      <c r="BO120" s="91"/>
      <c r="BP120" s="91"/>
      <c r="BQ120" s="91"/>
      <c r="BR120" s="91"/>
      <c r="BS120" s="91"/>
      <c r="BT120" s="91"/>
      <c r="BU120" s="91"/>
      <c r="BV120" s="91"/>
      <c r="BW120" s="91"/>
      <c r="BX120" s="91"/>
      <c r="BY120" s="91"/>
      <c r="BZ120" s="92"/>
      <c r="CA120" s="300"/>
    </row>
    <row r="121" spans="1:79" x14ac:dyDescent="0.25">
      <c r="B121" s="2" t="s">
        <v>821</v>
      </c>
      <c r="D121" s="55"/>
      <c r="E121" s="55"/>
      <c r="F121" s="2" t="s">
        <v>822</v>
      </c>
    </row>
  </sheetData>
  <mergeCells count="39">
    <mergeCell ref="CA14:CA18"/>
    <mergeCell ref="BY2:CA2"/>
    <mergeCell ref="BQ17:BV17"/>
    <mergeCell ref="BW17:BX17"/>
    <mergeCell ref="BY17:BZ17"/>
    <mergeCell ref="AN14:BV14"/>
    <mergeCell ref="BW14:BZ16"/>
    <mergeCell ref="AO17:AT17"/>
    <mergeCell ref="AV17:BA17"/>
    <mergeCell ref="AN15:BV15"/>
    <mergeCell ref="AN16:AT16"/>
    <mergeCell ref="AU16:BA16"/>
    <mergeCell ref="BB16:BH16"/>
    <mergeCell ref="BC17:BH17"/>
    <mergeCell ref="BP16:BV16"/>
    <mergeCell ref="BI16:BO16"/>
    <mergeCell ref="BJ17:BO17"/>
    <mergeCell ref="AA17:AF17"/>
    <mergeCell ref="A3:AM3"/>
    <mergeCell ref="A14:A18"/>
    <mergeCell ref="B14:B18"/>
    <mergeCell ref="D14:D18"/>
    <mergeCell ref="C14:C18"/>
    <mergeCell ref="AG16:AM16"/>
    <mergeCell ref="AH17:AM17"/>
    <mergeCell ref="A4:AM4"/>
    <mergeCell ref="Q12:AB12"/>
    <mergeCell ref="E14:AM14"/>
    <mergeCell ref="E15:AM15"/>
    <mergeCell ref="T17:Y17"/>
    <mergeCell ref="E16:K16"/>
    <mergeCell ref="L16:R16"/>
    <mergeCell ref="A21:C21"/>
    <mergeCell ref="N6:Z6"/>
    <mergeCell ref="N7:Z7"/>
    <mergeCell ref="F17:K17"/>
    <mergeCell ref="M17:R17"/>
    <mergeCell ref="S16:Y16"/>
    <mergeCell ref="Z16:AF16"/>
  </mergeCells>
  <pageMargins left="0.39370078740157483" right="0.39370078740157483" top="0.78740157480314965" bottom="0.39370078740157483" header="0.19685039370078741" footer="0.19685039370078741"/>
  <pageSetup paperSize="9" scale="98" fitToWidth="3" fitToHeight="10" orientation="landscape" r:id="rId1"/>
  <headerFooter alignWithMargins="0">
    <oddFooter>&amp;R&amp;P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M115"/>
  <sheetViews>
    <sheetView zoomScaleNormal="100" zoomScaleSheetLayoutView="100" workbookViewId="0"/>
  </sheetViews>
  <sheetFormatPr defaultRowHeight="15.75" x14ac:dyDescent="0.25"/>
  <cols>
    <col min="1" max="1" width="7.42578125" style="2" customWidth="1"/>
    <col min="2" max="2" width="35.7109375" style="2" customWidth="1"/>
    <col min="3" max="3" width="13.42578125" style="2" customWidth="1"/>
    <col min="4" max="4" width="15.85546875" style="2" customWidth="1"/>
    <col min="5" max="5" width="5.7109375" style="2" customWidth="1"/>
    <col min="6" max="6" width="5.28515625" style="2" customWidth="1"/>
    <col min="7" max="7" width="6" style="2" customWidth="1"/>
    <col min="8" max="9" width="5" style="2" customWidth="1"/>
    <col min="10" max="16" width="5.140625" style="2" customWidth="1"/>
    <col min="17" max="17" width="5" style="2" customWidth="1"/>
    <col min="18" max="20" width="5.140625" style="2" customWidth="1"/>
    <col min="21" max="21" width="5" style="2" customWidth="1"/>
    <col min="22" max="22" width="5.140625" style="2" customWidth="1"/>
    <col min="23" max="23" width="5" style="2" customWidth="1"/>
    <col min="24" max="25" width="5.140625" style="2" customWidth="1"/>
    <col min="26" max="27" width="5" style="2" customWidth="1"/>
    <col min="28" max="28" width="5.140625" style="2" customWidth="1"/>
    <col min="29" max="29" width="5" style="2" customWidth="1"/>
    <col min="30" max="31" width="5.140625" style="2" customWidth="1"/>
    <col min="32" max="32" width="5" style="2" customWidth="1"/>
    <col min="33" max="34" width="5.140625" style="2" customWidth="1"/>
    <col min="35" max="16384" width="9.140625" style="2"/>
  </cols>
  <sheetData>
    <row r="1" spans="1:39" s="3" customFormat="1" ht="12" x14ac:dyDescent="0.2">
      <c r="AH1" s="15" t="s">
        <v>816</v>
      </c>
    </row>
    <row r="2" spans="1:39" s="3" customFormat="1" ht="24" customHeight="1" x14ac:dyDescent="0.2">
      <c r="AD2" s="344" t="s">
        <v>11</v>
      </c>
      <c r="AE2" s="344"/>
      <c r="AF2" s="344"/>
      <c r="AG2" s="344"/>
      <c r="AH2" s="344"/>
    </row>
    <row r="3" spans="1:39" s="11" customFormat="1" ht="25.5" customHeight="1" x14ac:dyDescent="0.2">
      <c r="A3" s="403" t="s">
        <v>815</v>
      </c>
      <c r="B3" s="345"/>
      <c r="C3" s="345"/>
      <c r="D3" s="345"/>
      <c r="E3" s="345"/>
      <c r="F3" s="345"/>
      <c r="G3" s="345"/>
      <c r="H3" s="345"/>
      <c r="I3" s="345"/>
      <c r="J3" s="345"/>
      <c r="K3" s="345"/>
      <c r="L3" s="345"/>
      <c r="M3" s="345"/>
      <c r="N3" s="345"/>
      <c r="O3" s="345"/>
      <c r="P3" s="345"/>
      <c r="Q3" s="345"/>
      <c r="R3" s="345"/>
      <c r="S3" s="345"/>
      <c r="T3" s="345"/>
      <c r="U3" s="345"/>
      <c r="V3" s="345"/>
      <c r="W3" s="345"/>
      <c r="X3" s="345"/>
      <c r="Y3" s="345"/>
      <c r="Z3" s="345"/>
      <c r="AA3" s="345"/>
      <c r="AB3" s="345"/>
      <c r="AC3" s="345"/>
      <c r="AD3" s="345"/>
      <c r="AE3" s="345"/>
      <c r="AF3" s="345"/>
      <c r="AG3" s="345"/>
      <c r="AH3" s="345"/>
    </row>
    <row r="4" spans="1:39" s="11" customFormat="1" ht="12.75" x14ac:dyDescent="0.2">
      <c r="A4" s="345" t="str">
        <f>'10'!A4</f>
        <v>за 2 квартал 2024 года</v>
      </c>
      <c r="B4" s="345"/>
      <c r="C4" s="345"/>
      <c r="D4" s="345"/>
      <c r="E4" s="345"/>
      <c r="F4" s="345"/>
      <c r="G4" s="345"/>
      <c r="H4" s="345"/>
      <c r="I4" s="345"/>
      <c r="J4" s="345"/>
      <c r="K4" s="345"/>
      <c r="L4" s="345"/>
      <c r="M4" s="345"/>
      <c r="N4" s="345"/>
      <c r="O4" s="345"/>
      <c r="P4" s="345"/>
      <c r="Q4" s="345"/>
      <c r="R4" s="345"/>
      <c r="S4" s="345"/>
      <c r="T4" s="345"/>
      <c r="U4" s="345"/>
      <c r="V4" s="345"/>
      <c r="W4" s="345"/>
      <c r="X4" s="345"/>
      <c r="Y4" s="345"/>
      <c r="Z4" s="345"/>
      <c r="AA4" s="345"/>
      <c r="AB4" s="345"/>
      <c r="AC4" s="345"/>
      <c r="AD4" s="345"/>
      <c r="AE4" s="345"/>
      <c r="AF4" s="345"/>
      <c r="AG4" s="345"/>
      <c r="AH4" s="345"/>
      <c r="AI4" s="135"/>
      <c r="AJ4" s="135"/>
      <c r="AK4" s="135"/>
      <c r="AL4" s="135"/>
      <c r="AM4" s="135"/>
    </row>
    <row r="5" spans="1:39" ht="11.25" customHeight="1" x14ac:dyDescent="0.25"/>
    <row r="6" spans="1:39" s="11" customFormat="1" ht="12.75" x14ac:dyDescent="0.2">
      <c r="J6" s="12" t="s">
        <v>12</v>
      </c>
      <c r="K6" s="348" t="str">
        <f>'10'!G6</f>
        <v>АО "Городские электрические сети" (АО "ГЭС")</v>
      </c>
      <c r="L6" s="348"/>
      <c r="M6" s="348"/>
      <c r="N6" s="348"/>
      <c r="O6" s="348"/>
      <c r="P6" s="348"/>
      <c r="Q6" s="348"/>
      <c r="R6" s="348"/>
      <c r="S6" s="348"/>
      <c r="T6" s="348"/>
      <c r="U6" s="348"/>
      <c r="V6" s="348"/>
      <c r="W6" s="348"/>
      <c r="X6" s="348"/>
    </row>
    <row r="7" spans="1:39" s="9" customFormat="1" ht="10.5" customHeight="1" x14ac:dyDescent="0.2">
      <c r="K7" s="349" t="s">
        <v>13</v>
      </c>
      <c r="L7" s="349"/>
      <c r="M7" s="349"/>
      <c r="N7" s="349"/>
      <c r="O7" s="349"/>
      <c r="P7" s="349"/>
      <c r="Q7" s="349"/>
      <c r="R7" s="349"/>
      <c r="S7" s="349"/>
      <c r="T7" s="349"/>
      <c r="U7" s="349"/>
      <c r="V7" s="349"/>
      <c r="W7" s="349"/>
      <c r="X7" s="349"/>
      <c r="AA7" s="10"/>
      <c r="AB7" s="10"/>
    </row>
    <row r="8" spans="1:39" ht="11.25" customHeight="1" x14ac:dyDescent="0.25"/>
    <row r="9" spans="1:39" s="11" customFormat="1" ht="12.75" x14ac:dyDescent="0.2">
      <c r="N9" s="12" t="s">
        <v>14</v>
      </c>
      <c r="O9" s="336" t="str">
        <f>'10'!J9</f>
        <v>2024</v>
      </c>
      <c r="P9" s="402"/>
      <c r="Q9" s="11" t="s">
        <v>15</v>
      </c>
    </row>
    <row r="10" spans="1:39" ht="11.25" customHeight="1" x14ac:dyDescent="0.25"/>
    <row r="11" spans="1:39" s="11" customFormat="1" ht="12.75" customHeight="1" x14ac:dyDescent="0.2">
      <c r="L11" s="12" t="s">
        <v>16</v>
      </c>
      <c r="M11" s="136" t="str">
        <f>'10'!H11</f>
        <v>Приказом Министерства промышленности, энергетики и торговли КБР №212 от 30.10.2020 г.</v>
      </c>
      <c r="N11" s="136"/>
      <c r="O11" s="136"/>
      <c r="P11" s="136"/>
      <c r="Q11" s="136"/>
      <c r="R11" s="136"/>
      <c r="S11" s="136"/>
      <c r="T11" s="136"/>
      <c r="U11" s="136"/>
      <c r="V11" s="136"/>
      <c r="W11" s="136"/>
      <c r="X11" s="136"/>
      <c r="Y11" s="136"/>
      <c r="Z11" s="136"/>
      <c r="AA11" s="61"/>
      <c r="AB11" s="61"/>
      <c r="AC11" s="61"/>
      <c r="AD11" s="61"/>
      <c r="AE11" s="61"/>
      <c r="AF11" s="61"/>
    </row>
    <row r="12" spans="1:39" s="9" customFormat="1" ht="12.75" x14ac:dyDescent="0.2">
      <c r="M12" s="349" t="s">
        <v>17</v>
      </c>
      <c r="N12" s="349"/>
      <c r="O12" s="349"/>
      <c r="P12" s="349"/>
      <c r="Q12" s="349"/>
      <c r="R12" s="349"/>
      <c r="S12" s="349"/>
      <c r="T12" s="349"/>
      <c r="U12" s="349"/>
      <c r="V12" s="349"/>
      <c r="W12" s="349"/>
      <c r="X12" s="349"/>
      <c r="Y12" s="349"/>
      <c r="Z12" s="349"/>
      <c r="AB12" s="137"/>
    </row>
    <row r="13" spans="1:39" s="34" customFormat="1" ht="11.25" customHeight="1" x14ac:dyDescent="0.2">
      <c r="H13" s="35"/>
      <c r="I13" s="35"/>
      <c r="J13" s="35"/>
      <c r="K13" s="35"/>
      <c r="L13" s="35"/>
      <c r="M13" s="35"/>
      <c r="N13" s="35"/>
    </row>
    <row r="14" spans="1:39" s="3" customFormat="1" ht="15" customHeight="1" x14ac:dyDescent="0.2">
      <c r="A14" s="337" t="s">
        <v>23</v>
      </c>
      <c r="B14" s="337" t="s">
        <v>22</v>
      </c>
      <c r="C14" s="337" t="s">
        <v>18</v>
      </c>
      <c r="D14" s="337" t="s">
        <v>814</v>
      </c>
      <c r="E14" s="333" t="s">
        <v>978</v>
      </c>
      <c r="F14" s="334"/>
      <c r="G14" s="334"/>
      <c r="H14" s="334"/>
      <c r="I14" s="334"/>
      <c r="J14" s="334"/>
      <c r="K14" s="334"/>
      <c r="L14" s="334"/>
      <c r="M14" s="334"/>
      <c r="N14" s="334"/>
      <c r="O14" s="334"/>
      <c r="P14" s="334"/>
      <c r="Q14" s="334"/>
      <c r="R14" s="334"/>
      <c r="S14" s="334"/>
      <c r="T14" s="334"/>
      <c r="U14" s="334"/>
      <c r="V14" s="334"/>
      <c r="W14" s="334"/>
      <c r="X14" s="334"/>
      <c r="Y14" s="334"/>
      <c r="Z14" s="334"/>
      <c r="AA14" s="334"/>
      <c r="AB14" s="334"/>
      <c r="AC14" s="334"/>
      <c r="AD14" s="334"/>
      <c r="AE14" s="334"/>
      <c r="AF14" s="334"/>
      <c r="AG14" s="334"/>
      <c r="AH14" s="335"/>
    </row>
    <row r="15" spans="1:39" s="3" customFormat="1" ht="15" customHeight="1" x14ac:dyDescent="0.2">
      <c r="A15" s="341"/>
      <c r="B15" s="341"/>
      <c r="C15" s="341"/>
      <c r="D15" s="341"/>
      <c r="E15" s="342" t="s">
        <v>0</v>
      </c>
      <c r="F15" s="347"/>
      <c r="G15" s="347"/>
      <c r="H15" s="347"/>
      <c r="I15" s="343"/>
      <c r="J15" s="342" t="s">
        <v>5</v>
      </c>
      <c r="K15" s="347"/>
      <c r="L15" s="347"/>
      <c r="M15" s="347"/>
      <c r="N15" s="347"/>
      <c r="O15" s="347"/>
      <c r="P15" s="347"/>
      <c r="Q15" s="347"/>
      <c r="R15" s="347"/>
      <c r="S15" s="347"/>
      <c r="T15" s="347"/>
      <c r="U15" s="347"/>
      <c r="V15" s="347"/>
      <c r="W15" s="347"/>
      <c r="X15" s="347"/>
      <c r="Y15" s="347"/>
      <c r="Z15" s="347"/>
      <c r="AA15" s="347"/>
      <c r="AB15" s="347"/>
      <c r="AC15" s="347"/>
      <c r="AD15" s="347"/>
      <c r="AE15" s="347"/>
      <c r="AF15" s="347"/>
      <c r="AG15" s="347"/>
      <c r="AH15" s="343"/>
    </row>
    <row r="16" spans="1:39" s="3" customFormat="1" ht="15" customHeight="1" x14ac:dyDescent="0.2">
      <c r="A16" s="341"/>
      <c r="B16" s="341"/>
      <c r="C16" s="341"/>
      <c r="D16" s="341"/>
      <c r="E16" s="342" t="s">
        <v>36</v>
      </c>
      <c r="F16" s="347"/>
      <c r="G16" s="347"/>
      <c r="H16" s="347"/>
      <c r="I16" s="343"/>
      <c r="J16" s="342" t="s">
        <v>36</v>
      </c>
      <c r="K16" s="347"/>
      <c r="L16" s="347"/>
      <c r="M16" s="347"/>
      <c r="N16" s="343"/>
      <c r="O16" s="342" t="s">
        <v>35</v>
      </c>
      <c r="P16" s="347"/>
      <c r="Q16" s="347"/>
      <c r="R16" s="347"/>
      <c r="S16" s="343"/>
      <c r="T16" s="342" t="s">
        <v>34</v>
      </c>
      <c r="U16" s="347"/>
      <c r="V16" s="347"/>
      <c r="W16" s="347"/>
      <c r="X16" s="343"/>
      <c r="Y16" s="342" t="s">
        <v>33</v>
      </c>
      <c r="Z16" s="347"/>
      <c r="AA16" s="347"/>
      <c r="AB16" s="347"/>
      <c r="AC16" s="343"/>
      <c r="AD16" s="342" t="s">
        <v>32</v>
      </c>
      <c r="AE16" s="347"/>
      <c r="AF16" s="347"/>
      <c r="AG16" s="347"/>
      <c r="AH16" s="343"/>
    </row>
    <row r="17" spans="1:34" s="3" customFormat="1" ht="107.25" customHeight="1" x14ac:dyDescent="0.2">
      <c r="A17" s="341"/>
      <c r="B17" s="341"/>
      <c r="C17" s="341"/>
      <c r="D17" s="341"/>
      <c r="E17" s="7" t="s">
        <v>29</v>
      </c>
      <c r="F17" s="7" t="s">
        <v>28</v>
      </c>
      <c r="G17" s="7" t="s">
        <v>27</v>
      </c>
      <c r="H17" s="7" t="s">
        <v>26</v>
      </c>
      <c r="I17" s="7" t="s">
        <v>25</v>
      </c>
      <c r="J17" s="7" t="s">
        <v>29</v>
      </c>
      <c r="K17" s="7" t="s">
        <v>28</v>
      </c>
      <c r="L17" s="7" t="s">
        <v>27</v>
      </c>
      <c r="M17" s="7" t="s">
        <v>26</v>
      </c>
      <c r="N17" s="7" t="s">
        <v>25</v>
      </c>
      <c r="O17" s="7" t="s">
        <v>29</v>
      </c>
      <c r="P17" s="7" t="s">
        <v>28</v>
      </c>
      <c r="Q17" s="7" t="s">
        <v>27</v>
      </c>
      <c r="R17" s="7" t="s">
        <v>26</v>
      </c>
      <c r="S17" s="7" t="s">
        <v>25</v>
      </c>
      <c r="T17" s="7" t="s">
        <v>29</v>
      </c>
      <c r="U17" s="7" t="s">
        <v>28</v>
      </c>
      <c r="V17" s="7" t="s">
        <v>27</v>
      </c>
      <c r="W17" s="7" t="s">
        <v>26</v>
      </c>
      <c r="X17" s="7" t="s">
        <v>25</v>
      </c>
      <c r="Y17" s="7" t="s">
        <v>29</v>
      </c>
      <c r="Z17" s="7" t="s">
        <v>28</v>
      </c>
      <c r="AA17" s="7" t="s">
        <v>27</v>
      </c>
      <c r="AB17" s="7" t="s">
        <v>26</v>
      </c>
      <c r="AC17" s="7" t="s">
        <v>25</v>
      </c>
      <c r="AD17" s="7" t="s">
        <v>29</v>
      </c>
      <c r="AE17" s="7" t="s">
        <v>28</v>
      </c>
      <c r="AF17" s="7" t="s">
        <v>27</v>
      </c>
      <c r="AG17" s="7" t="s">
        <v>26</v>
      </c>
      <c r="AH17" s="7" t="s">
        <v>25</v>
      </c>
    </row>
    <row r="18" spans="1:34" s="3" customFormat="1" ht="12" x14ac:dyDescent="0.2">
      <c r="A18" s="56">
        <v>1</v>
      </c>
      <c r="B18" s="56">
        <v>2</v>
      </c>
      <c r="C18" s="56">
        <v>3</v>
      </c>
      <c r="D18" s="56">
        <v>4</v>
      </c>
      <c r="E18" s="56" t="s">
        <v>120</v>
      </c>
      <c r="F18" s="56" t="s">
        <v>119</v>
      </c>
      <c r="G18" s="56" t="s">
        <v>118</v>
      </c>
      <c r="H18" s="56" t="s">
        <v>117</v>
      </c>
      <c r="I18" s="56" t="s">
        <v>116</v>
      </c>
      <c r="J18" s="56" t="s">
        <v>85</v>
      </c>
      <c r="K18" s="56" t="s">
        <v>84</v>
      </c>
      <c r="L18" s="56" t="s">
        <v>83</v>
      </c>
      <c r="M18" s="56" t="s">
        <v>82</v>
      </c>
      <c r="N18" s="56" t="s">
        <v>81</v>
      </c>
      <c r="O18" s="56" t="s">
        <v>132</v>
      </c>
      <c r="P18" s="56" t="s">
        <v>131</v>
      </c>
      <c r="Q18" s="56" t="s">
        <v>130</v>
      </c>
      <c r="R18" s="56" t="s">
        <v>129</v>
      </c>
      <c r="S18" s="56" t="s">
        <v>128</v>
      </c>
      <c r="T18" s="56" t="s">
        <v>186</v>
      </c>
      <c r="U18" s="56" t="s">
        <v>185</v>
      </c>
      <c r="V18" s="56" t="s">
        <v>184</v>
      </c>
      <c r="W18" s="56" t="s">
        <v>183</v>
      </c>
      <c r="X18" s="56" t="s">
        <v>813</v>
      </c>
      <c r="Y18" s="56" t="s">
        <v>181</v>
      </c>
      <c r="Z18" s="56" t="s">
        <v>180</v>
      </c>
      <c r="AA18" s="56" t="s">
        <v>179</v>
      </c>
      <c r="AB18" s="56" t="s">
        <v>178</v>
      </c>
      <c r="AC18" s="56" t="s">
        <v>812</v>
      </c>
      <c r="AD18" s="56" t="s">
        <v>176</v>
      </c>
      <c r="AE18" s="56" t="s">
        <v>175</v>
      </c>
      <c r="AF18" s="56" t="s">
        <v>174</v>
      </c>
      <c r="AG18" s="56" t="s">
        <v>173</v>
      </c>
      <c r="AH18" s="56" t="s">
        <v>337</v>
      </c>
    </row>
    <row r="19" spans="1:34" s="3" customFormat="1" ht="12" x14ac:dyDescent="0.2">
      <c r="A19" s="6"/>
      <c r="B19" s="4"/>
      <c r="C19" s="5"/>
      <c r="D19" s="4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</row>
    <row r="20" spans="1:34" s="3" customFormat="1" ht="12" x14ac:dyDescent="0.2">
      <c r="A20" s="399" t="s">
        <v>10</v>
      </c>
      <c r="B20" s="400"/>
      <c r="C20" s="401"/>
      <c r="D20" s="138" t="s">
        <v>868</v>
      </c>
      <c r="E20" s="311">
        <f>E28+E60+E99+E106</f>
        <v>0</v>
      </c>
      <c r="F20" s="268">
        <f t="shared" ref="F20:AH20" si="0">F28+F60+F99+F106</f>
        <v>0</v>
      </c>
      <c r="G20" s="311">
        <f t="shared" si="0"/>
        <v>7</v>
      </c>
      <c r="H20" s="268">
        <f t="shared" si="0"/>
        <v>0</v>
      </c>
      <c r="I20" s="268">
        <f t="shared" si="0"/>
        <v>0</v>
      </c>
      <c r="J20" s="311">
        <f t="shared" si="0"/>
        <v>0</v>
      </c>
      <c r="K20" s="268">
        <f t="shared" si="0"/>
        <v>0</v>
      </c>
      <c r="L20" s="311">
        <f t="shared" si="0"/>
        <v>0</v>
      </c>
      <c r="M20" s="268">
        <f t="shared" si="0"/>
        <v>0</v>
      </c>
      <c r="N20" s="268">
        <f t="shared" si="0"/>
        <v>0</v>
      </c>
      <c r="O20" s="268">
        <f t="shared" si="0"/>
        <v>0</v>
      </c>
      <c r="P20" s="268">
        <f t="shared" si="0"/>
        <v>0</v>
      </c>
      <c r="Q20" s="268">
        <f t="shared" si="0"/>
        <v>0</v>
      </c>
      <c r="R20" s="268">
        <f t="shared" si="0"/>
        <v>0</v>
      </c>
      <c r="S20" s="268">
        <f t="shared" si="0"/>
        <v>0</v>
      </c>
      <c r="T20" s="268">
        <f t="shared" si="0"/>
        <v>0</v>
      </c>
      <c r="U20" s="268">
        <f t="shared" si="0"/>
        <v>0</v>
      </c>
      <c r="V20" s="268">
        <f t="shared" si="0"/>
        <v>0</v>
      </c>
      <c r="W20" s="268">
        <f t="shared" si="0"/>
        <v>0</v>
      </c>
      <c r="X20" s="268">
        <f t="shared" si="0"/>
        <v>0</v>
      </c>
      <c r="Y20" s="268">
        <f t="shared" si="0"/>
        <v>0</v>
      </c>
      <c r="Z20" s="268">
        <f t="shared" si="0"/>
        <v>0</v>
      </c>
      <c r="AA20" s="268">
        <f t="shared" si="0"/>
        <v>0</v>
      </c>
      <c r="AB20" s="268">
        <f t="shared" si="0"/>
        <v>0</v>
      </c>
      <c r="AC20" s="268">
        <f t="shared" si="0"/>
        <v>0</v>
      </c>
      <c r="AD20" s="311">
        <f t="shared" si="0"/>
        <v>0</v>
      </c>
      <c r="AE20" s="268">
        <f t="shared" si="0"/>
        <v>0</v>
      </c>
      <c r="AF20" s="268">
        <f t="shared" si="0"/>
        <v>0</v>
      </c>
      <c r="AG20" s="268">
        <f t="shared" si="0"/>
        <v>0</v>
      </c>
      <c r="AH20" s="268">
        <f t="shared" si="0"/>
        <v>0</v>
      </c>
    </row>
    <row r="21" spans="1:34" x14ac:dyDescent="0.25">
      <c r="A21" s="58" t="s">
        <v>823</v>
      </c>
      <c r="B21" s="259" t="s">
        <v>824</v>
      </c>
      <c r="C21" s="17"/>
      <c r="D21" s="85" t="s">
        <v>868</v>
      </c>
      <c r="E21" s="85" t="s">
        <v>868</v>
      </c>
      <c r="F21" s="85" t="s">
        <v>868</v>
      </c>
      <c r="G21" s="85" t="s">
        <v>868</v>
      </c>
      <c r="H21" s="85" t="s">
        <v>868</v>
      </c>
      <c r="I21" s="85" t="s">
        <v>868</v>
      </c>
      <c r="J21" s="85" t="s">
        <v>868</v>
      </c>
      <c r="K21" s="85" t="s">
        <v>868</v>
      </c>
      <c r="L21" s="85" t="s">
        <v>868</v>
      </c>
      <c r="M21" s="85" t="s">
        <v>868</v>
      </c>
      <c r="N21" s="85" t="s">
        <v>868</v>
      </c>
      <c r="O21" s="85" t="s">
        <v>868</v>
      </c>
      <c r="P21" s="85" t="s">
        <v>868</v>
      </c>
      <c r="Q21" s="85" t="s">
        <v>868</v>
      </c>
      <c r="R21" s="85" t="s">
        <v>868</v>
      </c>
      <c r="S21" s="85" t="s">
        <v>868</v>
      </c>
      <c r="T21" s="85" t="s">
        <v>868</v>
      </c>
      <c r="U21" s="85" t="s">
        <v>868</v>
      </c>
      <c r="V21" s="85" t="s">
        <v>868</v>
      </c>
      <c r="W21" s="85" t="s">
        <v>868</v>
      </c>
      <c r="X21" s="85" t="s">
        <v>868</v>
      </c>
      <c r="Y21" s="85" t="s">
        <v>868</v>
      </c>
      <c r="Z21" s="85" t="s">
        <v>868</v>
      </c>
      <c r="AA21" s="85" t="s">
        <v>868</v>
      </c>
      <c r="AB21" s="85" t="s">
        <v>868</v>
      </c>
      <c r="AC21" s="85" t="s">
        <v>868</v>
      </c>
      <c r="AD21" s="85" t="s">
        <v>868</v>
      </c>
      <c r="AE21" s="85" t="s">
        <v>868</v>
      </c>
      <c r="AF21" s="85" t="s">
        <v>868</v>
      </c>
      <c r="AG21" s="85" t="s">
        <v>868</v>
      </c>
      <c r="AH21" s="85" t="s">
        <v>868</v>
      </c>
    </row>
    <row r="22" spans="1:34" s="9" customFormat="1" ht="24" x14ac:dyDescent="0.2">
      <c r="A22" s="58" t="s">
        <v>825</v>
      </c>
      <c r="B22" s="259" t="s">
        <v>826</v>
      </c>
      <c r="C22" s="17"/>
      <c r="D22" s="85" t="s">
        <v>868</v>
      </c>
      <c r="E22" s="85" t="s">
        <v>868</v>
      </c>
      <c r="F22" s="85" t="s">
        <v>868</v>
      </c>
      <c r="G22" s="85" t="s">
        <v>868</v>
      </c>
      <c r="H22" s="85" t="s">
        <v>868</v>
      </c>
      <c r="I22" s="85" t="s">
        <v>868</v>
      </c>
      <c r="J22" s="85" t="s">
        <v>868</v>
      </c>
      <c r="K22" s="85" t="s">
        <v>868</v>
      </c>
      <c r="L22" s="85" t="s">
        <v>868</v>
      </c>
      <c r="M22" s="85" t="s">
        <v>868</v>
      </c>
      <c r="N22" s="85" t="s">
        <v>868</v>
      </c>
      <c r="O22" s="85" t="s">
        <v>868</v>
      </c>
      <c r="P22" s="85" t="s">
        <v>868</v>
      </c>
      <c r="Q22" s="85" t="s">
        <v>868</v>
      </c>
      <c r="R22" s="85" t="s">
        <v>868</v>
      </c>
      <c r="S22" s="85" t="s">
        <v>868</v>
      </c>
      <c r="T22" s="85" t="s">
        <v>868</v>
      </c>
      <c r="U22" s="85" t="s">
        <v>868</v>
      </c>
      <c r="V22" s="85" t="s">
        <v>868</v>
      </c>
      <c r="W22" s="85" t="s">
        <v>868</v>
      </c>
      <c r="X22" s="85" t="s">
        <v>868</v>
      </c>
      <c r="Y22" s="85" t="s">
        <v>868</v>
      </c>
      <c r="Z22" s="85" t="s">
        <v>868</v>
      </c>
      <c r="AA22" s="85" t="s">
        <v>868</v>
      </c>
      <c r="AB22" s="85" t="s">
        <v>868</v>
      </c>
      <c r="AC22" s="85" t="s">
        <v>868</v>
      </c>
      <c r="AD22" s="85" t="s">
        <v>868</v>
      </c>
      <c r="AE22" s="85" t="s">
        <v>868</v>
      </c>
      <c r="AF22" s="85" t="s">
        <v>868</v>
      </c>
      <c r="AG22" s="85" t="s">
        <v>868</v>
      </c>
      <c r="AH22" s="85" t="s">
        <v>868</v>
      </c>
    </row>
    <row r="23" spans="1:34" s="9" customFormat="1" ht="48" x14ac:dyDescent="0.2">
      <c r="A23" s="58" t="s">
        <v>827</v>
      </c>
      <c r="B23" s="259" t="s">
        <v>828</v>
      </c>
      <c r="C23" s="17"/>
      <c r="D23" s="85" t="s">
        <v>868</v>
      </c>
      <c r="E23" s="85" t="s">
        <v>868</v>
      </c>
      <c r="F23" s="85" t="s">
        <v>868</v>
      </c>
      <c r="G23" s="85" t="s">
        <v>868</v>
      </c>
      <c r="H23" s="85" t="s">
        <v>868</v>
      </c>
      <c r="I23" s="85" t="s">
        <v>868</v>
      </c>
      <c r="J23" s="85" t="s">
        <v>868</v>
      </c>
      <c r="K23" s="85" t="s">
        <v>868</v>
      </c>
      <c r="L23" s="85" t="s">
        <v>868</v>
      </c>
      <c r="M23" s="85" t="s">
        <v>868</v>
      </c>
      <c r="N23" s="85" t="s">
        <v>868</v>
      </c>
      <c r="O23" s="85" t="s">
        <v>868</v>
      </c>
      <c r="P23" s="85" t="s">
        <v>868</v>
      </c>
      <c r="Q23" s="85" t="s">
        <v>868</v>
      </c>
      <c r="R23" s="85" t="s">
        <v>868</v>
      </c>
      <c r="S23" s="85" t="s">
        <v>868</v>
      </c>
      <c r="T23" s="85" t="s">
        <v>868</v>
      </c>
      <c r="U23" s="85" t="s">
        <v>868</v>
      </c>
      <c r="V23" s="85" t="s">
        <v>868</v>
      </c>
      <c r="W23" s="85" t="s">
        <v>868</v>
      </c>
      <c r="X23" s="85" t="s">
        <v>868</v>
      </c>
      <c r="Y23" s="85" t="s">
        <v>868</v>
      </c>
      <c r="Z23" s="85" t="s">
        <v>868</v>
      </c>
      <c r="AA23" s="85" t="s">
        <v>868</v>
      </c>
      <c r="AB23" s="85" t="s">
        <v>868</v>
      </c>
      <c r="AC23" s="85" t="s">
        <v>868</v>
      </c>
      <c r="AD23" s="85" t="s">
        <v>868</v>
      </c>
      <c r="AE23" s="85" t="s">
        <v>868</v>
      </c>
      <c r="AF23" s="85" t="s">
        <v>868</v>
      </c>
      <c r="AG23" s="85" t="s">
        <v>868</v>
      </c>
      <c r="AH23" s="85" t="s">
        <v>868</v>
      </c>
    </row>
    <row r="24" spans="1:34" ht="24" x14ac:dyDescent="0.25">
      <c r="A24" s="58" t="s">
        <v>829</v>
      </c>
      <c r="B24" s="259" t="s">
        <v>830</v>
      </c>
      <c r="C24" s="17"/>
      <c r="D24" s="85" t="s">
        <v>868</v>
      </c>
      <c r="E24" s="85" t="s">
        <v>868</v>
      </c>
      <c r="F24" s="85" t="s">
        <v>868</v>
      </c>
      <c r="G24" s="85" t="s">
        <v>868</v>
      </c>
      <c r="H24" s="85" t="s">
        <v>868</v>
      </c>
      <c r="I24" s="85" t="s">
        <v>868</v>
      </c>
      <c r="J24" s="85" t="s">
        <v>868</v>
      </c>
      <c r="K24" s="85" t="s">
        <v>868</v>
      </c>
      <c r="L24" s="85" t="s">
        <v>868</v>
      </c>
      <c r="M24" s="85" t="s">
        <v>868</v>
      </c>
      <c r="N24" s="85" t="s">
        <v>868</v>
      </c>
      <c r="O24" s="85" t="s">
        <v>868</v>
      </c>
      <c r="P24" s="85" t="s">
        <v>868</v>
      </c>
      <c r="Q24" s="85" t="s">
        <v>868</v>
      </c>
      <c r="R24" s="85" t="s">
        <v>868</v>
      </c>
      <c r="S24" s="85" t="s">
        <v>868</v>
      </c>
      <c r="T24" s="85" t="s">
        <v>868</v>
      </c>
      <c r="U24" s="85" t="s">
        <v>868</v>
      </c>
      <c r="V24" s="85" t="s">
        <v>868</v>
      </c>
      <c r="W24" s="85" t="s">
        <v>868</v>
      </c>
      <c r="X24" s="85" t="s">
        <v>868</v>
      </c>
      <c r="Y24" s="85" t="s">
        <v>868</v>
      </c>
      <c r="Z24" s="85" t="s">
        <v>868</v>
      </c>
      <c r="AA24" s="85" t="s">
        <v>868</v>
      </c>
      <c r="AB24" s="85" t="s">
        <v>868</v>
      </c>
      <c r="AC24" s="85" t="s">
        <v>868</v>
      </c>
      <c r="AD24" s="85" t="s">
        <v>868</v>
      </c>
      <c r="AE24" s="85" t="s">
        <v>868</v>
      </c>
      <c r="AF24" s="85" t="s">
        <v>868</v>
      </c>
      <c r="AG24" s="85" t="s">
        <v>868</v>
      </c>
      <c r="AH24" s="85" t="s">
        <v>868</v>
      </c>
    </row>
    <row r="25" spans="1:34" ht="36" x14ac:dyDescent="0.25">
      <c r="A25" s="58" t="s">
        <v>831</v>
      </c>
      <c r="B25" s="259" t="s">
        <v>832</v>
      </c>
      <c r="C25" s="17"/>
      <c r="D25" s="85" t="s">
        <v>868</v>
      </c>
      <c r="E25" s="85" t="s">
        <v>868</v>
      </c>
      <c r="F25" s="85" t="s">
        <v>868</v>
      </c>
      <c r="G25" s="85" t="s">
        <v>868</v>
      </c>
      <c r="H25" s="85" t="s">
        <v>868</v>
      </c>
      <c r="I25" s="85" t="s">
        <v>868</v>
      </c>
      <c r="J25" s="85" t="s">
        <v>868</v>
      </c>
      <c r="K25" s="85" t="s">
        <v>868</v>
      </c>
      <c r="L25" s="85" t="s">
        <v>868</v>
      </c>
      <c r="M25" s="85" t="s">
        <v>868</v>
      </c>
      <c r="N25" s="85" t="s">
        <v>868</v>
      </c>
      <c r="O25" s="85" t="s">
        <v>868</v>
      </c>
      <c r="P25" s="85" t="s">
        <v>868</v>
      </c>
      <c r="Q25" s="85" t="s">
        <v>868</v>
      </c>
      <c r="R25" s="85" t="s">
        <v>868</v>
      </c>
      <c r="S25" s="85" t="s">
        <v>868</v>
      </c>
      <c r="T25" s="85" t="s">
        <v>868</v>
      </c>
      <c r="U25" s="85" t="s">
        <v>868</v>
      </c>
      <c r="V25" s="85" t="s">
        <v>868</v>
      </c>
      <c r="W25" s="85" t="s">
        <v>868</v>
      </c>
      <c r="X25" s="85" t="s">
        <v>868</v>
      </c>
      <c r="Y25" s="85" t="s">
        <v>868</v>
      </c>
      <c r="Z25" s="85" t="s">
        <v>868</v>
      </c>
      <c r="AA25" s="85" t="s">
        <v>868</v>
      </c>
      <c r="AB25" s="85" t="s">
        <v>868</v>
      </c>
      <c r="AC25" s="85" t="s">
        <v>868</v>
      </c>
      <c r="AD25" s="85" t="s">
        <v>868</v>
      </c>
      <c r="AE25" s="85" t="s">
        <v>868</v>
      </c>
      <c r="AF25" s="85" t="s">
        <v>868</v>
      </c>
      <c r="AG25" s="85" t="s">
        <v>868</v>
      </c>
      <c r="AH25" s="85" t="s">
        <v>868</v>
      </c>
    </row>
    <row r="26" spans="1:34" x14ac:dyDescent="0.25">
      <c r="A26" s="58" t="s">
        <v>833</v>
      </c>
      <c r="B26" s="259" t="s">
        <v>834</v>
      </c>
      <c r="C26" s="17"/>
      <c r="D26" s="85" t="s">
        <v>868</v>
      </c>
      <c r="E26" s="85" t="s">
        <v>868</v>
      </c>
      <c r="F26" s="85" t="s">
        <v>868</v>
      </c>
      <c r="G26" s="85" t="s">
        <v>868</v>
      </c>
      <c r="H26" s="85" t="s">
        <v>868</v>
      </c>
      <c r="I26" s="85" t="s">
        <v>868</v>
      </c>
      <c r="J26" s="85" t="s">
        <v>868</v>
      </c>
      <c r="K26" s="85" t="s">
        <v>868</v>
      </c>
      <c r="L26" s="85" t="s">
        <v>868</v>
      </c>
      <c r="M26" s="85" t="s">
        <v>868</v>
      </c>
      <c r="N26" s="85" t="s">
        <v>868</v>
      </c>
      <c r="O26" s="85" t="s">
        <v>868</v>
      </c>
      <c r="P26" s="85" t="s">
        <v>868</v>
      </c>
      <c r="Q26" s="85" t="s">
        <v>868</v>
      </c>
      <c r="R26" s="85" t="s">
        <v>868</v>
      </c>
      <c r="S26" s="85" t="s">
        <v>868</v>
      </c>
      <c r="T26" s="85" t="s">
        <v>868</v>
      </c>
      <c r="U26" s="85" t="s">
        <v>868</v>
      </c>
      <c r="V26" s="85" t="s">
        <v>868</v>
      </c>
      <c r="W26" s="85" t="s">
        <v>868</v>
      </c>
      <c r="X26" s="85" t="s">
        <v>868</v>
      </c>
      <c r="Y26" s="85" t="s">
        <v>868</v>
      </c>
      <c r="Z26" s="85" t="s">
        <v>868</v>
      </c>
      <c r="AA26" s="85" t="s">
        <v>868</v>
      </c>
      <c r="AB26" s="85" t="s">
        <v>868</v>
      </c>
      <c r="AC26" s="85" t="s">
        <v>868</v>
      </c>
      <c r="AD26" s="85" t="s">
        <v>868</v>
      </c>
      <c r="AE26" s="85" t="s">
        <v>868</v>
      </c>
      <c r="AF26" s="85" t="s">
        <v>868</v>
      </c>
      <c r="AG26" s="85" t="s">
        <v>868</v>
      </c>
      <c r="AH26" s="85" t="s">
        <v>868</v>
      </c>
    </row>
    <row r="27" spans="1:34" x14ac:dyDescent="0.25">
      <c r="A27" s="58" t="s">
        <v>835</v>
      </c>
      <c r="B27" s="259" t="s">
        <v>836</v>
      </c>
      <c r="C27" s="17"/>
      <c r="D27" s="85" t="s">
        <v>868</v>
      </c>
      <c r="E27" s="291">
        <f>E20</f>
        <v>0</v>
      </c>
      <c r="F27" s="267">
        <f t="shared" ref="F27:AH27" si="1">F20</f>
        <v>0</v>
      </c>
      <c r="G27" s="291">
        <f t="shared" si="1"/>
        <v>7</v>
      </c>
      <c r="H27" s="267">
        <f t="shared" si="1"/>
        <v>0</v>
      </c>
      <c r="I27" s="267">
        <f t="shared" si="1"/>
        <v>0</v>
      </c>
      <c r="J27" s="291">
        <f t="shared" si="1"/>
        <v>0</v>
      </c>
      <c r="K27" s="267">
        <f t="shared" si="1"/>
        <v>0</v>
      </c>
      <c r="L27" s="267">
        <f t="shared" si="1"/>
        <v>0</v>
      </c>
      <c r="M27" s="267">
        <f t="shared" si="1"/>
        <v>0</v>
      </c>
      <c r="N27" s="267">
        <f t="shared" si="1"/>
        <v>0</v>
      </c>
      <c r="O27" s="267">
        <f t="shared" si="1"/>
        <v>0</v>
      </c>
      <c r="P27" s="267">
        <f t="shared" si="1"/>
        <v>0</v>
      </c>
      <c r="Q27" s="267">
        <f t="shared" si="1"/>
        <v>0</v>
      </c>
      <c r="R27" s="267">
        <f t="shared" si="1"/>
        <v>0</v>
      </c>
      <c r="S27" s="267">
        <f t="shared" si="1"/>
        <v>0</v>
      </c>
      <c r="T27" s="267">
        <f t="shared" si="1"/>
        <v>0</v>
      </c>
      <c r="U27" s="267">
        <f t="shared" si="1"/>
        <v>0</v>
      </c>
      <c r="V27" s="267">
        <f t="shared" si="1"/>
        <v>0</v>
      </c>
      <c r="W27" s="267">
        <f t="shared" si="1"/>
        <v>0</v>
      </c>
      <c r="X27" s="267">
        <f t="shared" si="1"/>
        <v>0</v>
      </c>
      <c r="Y27" s="267">
        <f t="shared" si="1"/>
        <v>0</v>
      </c>
      <c r="Z27" s="267">
        <f t="shared" si="1"/>
        <v>0</v>
      </c>
      <c r="AA27" s="267">
        <f t="shared" si="1"/>
        <v>0</v>
      </c>
      <c r="AB27" s="267">
        <f t="shared" si="1"/>
        <v>0</v>
      </c>
      <c r="AC27" s="267">
        <f t="shared" si="1"/>
        <v>0</v>
      </c>
      <c r="AD27" s="267">
        <f t="shared" si="1"/>
        <v>0</v>
      </c>
      <c r="AE27" s="267">
        <f t="shared" si="1"/>
        <v>0</v>
      </c>
      <c r="AF27" s="267">
        <f t="shared" si="1"/>
        <v>0</v>
      </c>
      <c r="AG27" s="267">
        <f t="shared" si="1"/>
        <v>0</v>
      </c>
      <c r="AH27" s="267">
        <f t="shared" si="1"/>
        <v>0</v>
      </c>
    </row>
    <row r="28" spans="1:34" ht="24" x14ac:dyDescent="0.25">
      <c r="A28" s="58" t="s">
        <v>481</v>
      </c>
      <c r="B28" s="259" t="s">
        <v>837</v>
      </c>
      <c r="C28" s="17"/>
      <c r="D28" s="85" t="s">
        <v>868</v>
      </c>
      <c r="E28" s="291">
        <f>E33</f>
        <v>0</v>
      </c>
      <c r="F28" s="267">
        <f t="shared" ref="F28:AH28" si="2">F33</f>
        <v>0</v>
      </c>
      <c r="G28" s="267">
        <f t="shared" si="2"/>
        <v>0</v>
      </c>
      <c r="H28" s="267">
        <f t="shared" si="2"/>
        <v>0</v>
      </c>
      <c r="I28" s="267">
        <f t="shared" si="2"/>
        <v>0</v>
      </c>
      <c r="J28" s="291">
        <f t="shared" si="2"/>
        <v>0</v>
      </c>
      <c r="K28" s="267">
        <f t="shared" si="2"/>
        <v>0</v>
      </c>
      <c r="L28" s="267">
        <f t="shared" si="2"/>
        <v>0</v>
      </c>
      <c r="M28" s="267">
        <f t="shared" si="2"/>
        <v>0</v>
      </c>
      <c r="N28" s="267">
        <f t="shared" si="2"/>
        <v>0</v>
      </c>
      <c r="O28" s="267">
        <f t="shared" si="2"/>
        <v>0</v>
      </c>
      <c r="P28" s="267">
        <f t="shared" si="2"/>
        <v>0</v>
      </c>
      <c r="Q28" s="267">
        <f t="shared" si="2"/>
        <v>0</v>
      </c>
      <c r="R28" s="267">
        <f t="shared" si="2"/>
        <v>0</v>
      </c>
      <c r="S28" s="267">
        <f t="shared" si="2"/>
        <v>0</v>
      </c>
      <c r="T28" s="267">
        <f t="shared" si="2"/>
        <v>0</v>
      </c>
      <c r="U28" s="267">
        <f t="shared" si="2"/>
        <v>0</v>
      </c>
      <c r="V28" s="267">
        <f t="shared" si="2"/>
        <v>0</v>
      </c>
      <c r="W28" s="267">
        <f t="shared" si="2"/>
        <v>0</v>
      </c>
      <c r="X28" s="267">
        <f t="shared" si="2"/>
        <v>0</v>
      </c>
      <c r="Y28" s="267">
        <f t="shared" si="2"/>
        <v>0</v>
      </c>
      <c r="Z28" s="267">
        <f t="shared" si="2"/>
        <v>0</v>
      </c>
      <c r="AA28" s="267">
        <f t="shared" si="2"/>
        <v>0</v>
      </c>
      <c r="AB28" s="267">
        <f t="shared" si="2"/>
        <v>0</v>
      </c>
      <c r="AC28" s="267">
        <f t="shared" si="2"/>
        <v>0</v>
      </c>
      <c r="AD28" s="267">
        <f t="shared" si="2"/>
        <v>0</v>
      </c>
      <c r="AE28" s="267">
        <f t="shared" si="2"/>
        <v>0</v>
      </c>
      <c r="AF28" s="267">
        <f t="shared" si="2"/>
        <v>0</v>
      </c>
      <c r="AG28" s="267">
        <f t="shared" si="2"/>
        <v>0</v>
      </c>
      <c r="AH28" s="267">
        <f t="shared" si="2"/>
        <v>0</v>
      </c>
    </row>
    <row r="29" spans="1:34" ht="36" x14ac:dyDescent="0.25">
      <c r="A29" s="58" t="s">
        <v>479</v>
      </c>
      <c r="B29" s="259" t="s">
        <v>838</v>
      </c>
      <c r="C29" s="17"/>
      <c r="D29" s="85" t="s">
        <v>868</v>
      </c>
      <c r="E29" s="85" t="s">
        <v>868</v>
      </c>
      <c r="F29" s="85" t="s">
        <v>868</v>
      </c>
      <c r="G29" s="85" t="s">
        <v>868</v>
      </c>
      <c r="H29" s="85" t="s">
        <v>868</v>
      </c>
      <c r="I29" s="85" t="s">
        <v>868</v>
      </c>
      <c r="J29" s="85" t="s">
        <v>868</v>
      </c>
      <c r="K29" s="85" t="s">
        <v>868</v>
      </c>
      <c r="L29" s="85" t="s">
        <v>868</v>
      </c>
      <c r="M29" s="85" t="s">
        <v>868</v>
      </c>
      <c r="N29" s="85" t="s">
        <v>868</v>
      </c>
      <c r="O29" s="85" t="s">
        <v>868</v>
      </c>
      <c r="P29" s="85" t="s">
        <v>868</v>
      </c>
      <c r="Q29" s="85" t="s">
        <v>868</v>
      </c>
      <c r="R29" s="85" t="s">
        <v>868</v>
      </c>
      <c r="S29" s="85" t="s">
        <v>868</v>
      </c>
      <c r="T29" s="85" t="s">
        <v>868</v>
      </c>
      <c r="U29" s="85" t="s">
        <v>868</v>
      </c>
      <c r="V29" s="85" t="s">
        <v>868</v>
      </c>
      <c r="W29" s="85" t="s">
        <v>868</v>
      </c>
      <c r="X29" s="85" t="s">
        <v>868</v>
      </c>
      <c r="Y29" s="85" t="s">
        <v>868</v>
      </c>
      <c r="Z29" s="85" t="s">
        <v>868</v>
      </c>
      <c r="AA29" s="85" t="s">
        <v>868</v>
      </c>
      <c r="AB29" s="85" t="s">
        <v>868</v>
      </c>
      <c r="AC29" s="85" t="s">
        <v>868</v>
      </c>
      <c r="AD29" s="85" t="s">
        <v>868</v>
      </c>
      <c r="AE29" s="85" t="s">
        <v>868</v>
      </c>
      <c r="AF29" s="85" t="s">
        <v>868</v>
      </c>
      <c r="AG29" s="85" t="s">
        <v>868</v>
      </c>
      <c r="AH29" s="85" t="s">
        <v>868</v>
      </c>
    </row>
    <row r="30" spans="1:34" ht="48" x14ac:dyDescent="0.25">
      <c r="A30" s="58" t="s">
        <v>477</v>
      </c>
      <c r="B30" s="259" t="s">
        <v>839</v>
      </c>
      <c r="C30" s="17"/>
      <c r="D30" s="85" t="s">
        <v>868</v>
      </c>
      <c r="E30" s="85" t="s">
        <v>868</v>
      </c>
      <c r="F30" s="85" t="s">
        <v>868</v>
      </c>
      <c r="G30" s="85" t="s">
        <v>868</v>
      </c>
      <c r="H30" s="85" t="s">
        <v>868</v>
      </c>
      <c r="I30" s="85" t="s">
        <v>868</v>
      </c>
      <c r="J30" s="85" t="s">
        <v>868</v>
      </c>
      <c r="K30" s="85" t="s">
        <v>868</v>
      </c>
      <c r="L30" s="85" t="s">
        <v>868</v>
      </c>
      <c r="M30" s="85" t="s">
        <v>868</v>
      </c>
      <c r="N30" s="85" t="s">
        <v>868</v>
      </c>
      <c r="O30" s="85" t="s">
        <v>868</v>
      </c>
      <c r="P30" s="85" t="s">
        <v>868</v>
      </c>
      <c r="Q30" s="85" t="s">
        <v>868</v>
      </c>
      <c r="R30" s="85" t="s">
        <v>868</v>
      </c>
      <c r="S30" s="85" t="s">
        <v>868</v>
      </c>
      <c r="T30" s="85" t="s">
        <v>868</v>
      </c>
      <c r="U30" s="85" t="s">
        <v>868</v>
      </c>
      <c r="V30" s="85" t="s">
        <v>868</v>
      </c>
      <c r="W30" s="85" t="s">
        <v>868</v>
      </c>
      <c r="X30" s="85" t="s">
        <v>868</v>
      </c>
      <c r="Y30" s="85" t="s">
        <v>868</v>
      </c>
      <c r="Z30" s="85" t="s">
        <v>868</v>
      </c>
      <c r="AA30" s="85" t="s">
        <v>868</v>
      </c>
      <c r="AB30" s="85" t="s">
        <v>868</v>
      </c>
      <c r="AC30" s="85" t="s">
        <v>868</v>
      </c>
      <c r="AD30" s="85" t="s">
        <v>868</v>
      </c>
      <c r="AE30" s="85" t="s">
        <v>868</v>
      </c>
      <c r="AF30" s="85" t="s">
        <v>868</v>
      </c>
      <c r="AG30" s="85" t="s">
        <v>868</v>
      </c>
      <c r="AH30" s="85" t="s">
        <v>868</v>
      </c>
    </row>
    <row r="31" spans="1:34" ht="48" x14ac:dyDescent="0.25">
      <c r="A31" s="58" t="s">
        <v>472</v>
      </c>
      <c r="B31" s="259" t="s">
        <v>840</v>
      </c>
      <c r="C31" s="17"/>
      <c r="D31" s="85" t="s">
        <v>868</v>
      </c>
      <c r="E31" s="85" t="s">
        <v>868</v>
      </c>
      <c r="F31" s="85" t="s">
        <v>868</v>
      </c>
      <c r="G31" s="85" t="s">
        <v>868</v>
      </c>
      <c r="H31" s="85" t="s">
        <v>868</v>
      </c>
      <c r="I31" s="85" t="s">
        <v>868</v>
      </c>
      <c r="J31" s="85" t="s">
        <v>868</v>
      </c>
      <c r="K31" s="85" t="s">
        <v>868</v>
      </c>
      <c r="L31" s="85" t="s">
        <v>868</v>
      </c>
      <c r="M31" s="85" t="s">
        <v>868</v>
      </c>
      <c r="N31" s="85" t="s">
        <v>868</v>
      </c>
      <c r="O31" s="85" t="s">
        <v>868</v>
      </c>
      <c r="P31" s="85" t="s">
        <v>868</v>
      </c>
      <c r="Q31" s="85" t="s">
        <v>868</v>
      </c>
      <c r="R31" s="85" t="s">
        <v>868</v>
      </c>
      <c r="S31" s="85" t="s">
        <v>868</v>
      </c>
      <c r="T31" s="85" t="s">
        <v>868</v>
      </c>
      <c r="U31" s="85" t="s">
        <v>868</v>
      </c>
      <c r="V31" s="85" t="s">
        <v>868</v>
      </c>
      <c r="W31" s="85" t="s">
        <v>868</v>
      </c>
      <c r="X31" s="85" t="s">
        <v>868</v>
      </c>
      <c r="Y31" s="85" t="s">
        <v>868</v>
      </c>
      <c r="Z31" s="85" t="s">
        <v>868</v>
      </c>
      <c r="AA31" s="85" t="s">
        <v>868</v>
      </c>
      <c r="AB31" s="85" t="s">
        <v>868</v>
      </c>
      <c r="AC31" s="85" t="s">
        <v>868</v>
      </c>
      <c r="AD31" s="85" t="s">
        <v>868</v>
      </c>
      <c r="AE31" s="85" t="s">
        <v>868</v>
      </c>
      <c r="AF31" s="85" t="s">
        <v>868</v>
      </c>
      <c r="AG31" s="85" t="s">
        <v>868</v>
      </c>
      <c r="AH31" s="85" t="s">
        <v>868</v>
      </c>
    </row>
    <row r="32" spans="1:34" ht="48" x14ac:dyDescent="0.25">
      <c r="A32" s="58" t="s">
        <v>470</v>
      </c>
      <c r="B32" s="259" t="s">
        <v>841</v>
      </c>
      <c r="C32" s="17"/>
      <c r="D32" s="85" t="s">
        <v>868</v>
      </c>
      <c r="E32" s="85" t="s">
        <v>868</v>
      </c>
      <c r="F32" s="85" t="s">
        <v>868</v>
      </c>
      <c r="G32" s="85" t="s">
        <v>868</v>
      </c>
      <c r="H32" s="85" t="s">
        <v>868</v>
      </c>
      <c r="I32" s="85" t="s">
        <v>868</v>
      </c>
      <c r="J32" s="85" t="s">
        <v>868</v>
      </c>
      <c r="K32" s="85" t="s">
        <v>868</v>
      </c>
      <c r="L32" s="85" t="s">
        <v>868</v>
      </c>
      <c r="M32" s="85" t="s">
        <v>868</v>
      </c>
      <c r="N32" s="85" t="s">
        <v>868</v>
      </c>
      <c r="O32" s="85" t="s">
        <v>868</v>
      </c>
      <c r="P32" s="85" t="s">
        <v>868</v>
      </c>
      <c r="Q32" s="85" t="s">
        <v>868</v>
      </c>
      <c r="R32" s="85" t="s">
        <v>868</v>
      </c>
      <c r="S32" s="85" t="s">
        <v>868</v>
      </c>
      <c r="T32" s="85" t="s">
        <v>868</v>
      </c>
      <c r="U32" s="85" t="s">
        <v>868</v>
      </c>
      <c r="V32" s="85" t="s">
        <v>868</v>
      </c>
      <c r="W32" s="85" t="s">
        <v>868</v>
      </c>
      <c r="X32" s="85" t="s">
        <v>868</v>
      </c>
      <c r="Y32" s="85" t="s">
        <v>868</v>
      </c>
      <c r="Z32" s="85" t="s">
        <v>868</v>
      </c>
      <c r="AA32" s="85" t="s">
        <v>868</v>
      </c>
      <c r="AB32" s="85" t="s">
        <v>868</v>
      </c>
      <c r="AC32" s="85" t="s">
        <v>868</v>
      </c>
      <c r="AD32" s="85" t="s">
        <v>868</v>
      </c>
      <c r="AE32" s="85" t="s">
        <v>868</v>
      </c>
      <c r="AF32" s="85" t="s">
        <v>868</v>
      </c>
      <c r="AG32" s="85" t="s">
        <v>868</v>
      </c>
      <c r="AH32" s="85" t="s">
        <v>868</v>
      </c>
    </row>
    <row r="33" spans="1:34" ht="36" x14ac:dyDescent="0.25">
      <c r="A33" s="58" t="s">
        <v>451</v>
      </c>
      <c r="B33" s="259" t="s">
        <v>842</v>
      </c>
      <c r="C33" s="17"/>
      <c r="D33" s="85" t="s">
        <v>868</v>
      </c>
      <c r="E33" s="267">
        <f>E34</f>
        <v>0</v>
      </c>
      <c r="F33" s="267">
        <f t="shared" ref="F33:AH33" si="3">F34</f>
        <v>0</v>
      </c>
      <c r="G33" s="267">
        <f t="shared" si="3"/>
        <v>0</v>
      </c>
      <c r="H33" s="267">
        <f t="shared" si="3"/>
        <v>0</v>
      </c>
      <c r="I33" s="267">
        <f t="shared" si="3"/>
        <v>0</v>
      </c>
      <c r="J33" s="267">
        <f t="shared" si="3"/>
        <v>0</v>
      </c>
      <c r="K33" s="267">
        <f t="shared" si="3"/>
        <v>0</v>
      </c>
      <c r="L33" s="267">
        <f t="shared" si="3"/>
        <v>0</v>
      </c>
      <c r="M33" s="267">
        <f t="shared" si="3"/>
        <v>0</v>
      </c>
      <c r="N33" s="267">
        <f t="shared" si="3"/>
        <v>0</v>
      </c>
      <c r="O33" s="267">
        <f t="shared" si="3"/>
        <v>0</v>
      </c>
      <c r="P33" s="267">
        <f t="shared" si="3"/>
        <v>0</v>
      </c>
      <c r="Q33" s="267">
        <f t="shared" si="3"/>
        <v>0</v>
      </c>
      <c r="R33" s="267">
        <f t="shared" si="3"/>
        <v>0</v>
      </c>
      <c r="S33" s="267">
        <f t="shared" si="3"/>
        <v>0</v>
      </c>
      <c r="T33" s="267">
        <f t="shared" si="3"/>
        <v>0</v>
      </c>
      <c r="U33" s="267">
        <f t="shared" si="3"/>
        <v>0</v>
      </c>
      <c r="V33" s="267">
        <f t="shared" si="3"/>
        <v>0</v>
      </c>
      <c r="W33" s="267">
        <f t="shared" si="3"/>
        <v>0</v>
      </c>
      <c r="X33" s="267">
        <f t="shared" si="3"/>
        <v>0</v>
      </c>
      <c r="Y33" s="267">
        <f t="shared" si="3"/>
        <v>0</v>
      </c>
      <c r="Z33" s="267">
        <f t="shared" si="3"/>
        <v>0</v>
      </c>
      <c r="AA33" s="267">
        <f t="shared" si="3"/>
        <v>0</v>
      </c>
      <c r="AB33" s="267">
        <f t="shared" si="3"/>
        <v>0</v>
      </c>
      <c r="AC33" s="267">
        <f t="shared" si="3"/>
        <v>0</v>
      </c>
      <c r="AD33" s="291">
        <f t="shared" si="3"/>
        <v>0</v>
      </c>
      <c r="AE33" s="267">
        <f t="shared" si="3"/>
        <v>0</v>
      </c>
      <c r="AF33" s="267">
        <f t="shared" si="3"/>
        <v>0</v>
      </c>
      <c r="AG33" s="267">
        <f t="shared" si="3"/>
        <v>0</v>
      </c>
      <c r="AH33" s="267">
        <f t="shared" si="3"/>
        <v>0</v>
      </c>
    </row>
    <row r="34" spans="1:34" ht="60" x14ac:dyDescent="0.25">
      <c r="A34" s="58" t="s">
        <v>449</v>
      </c>
      <c r="B34" s="259" t="s">
        <v>843</v>
      </c>
      <c r="C34" s="17"/>
      <c r="D34" s="85" t="s">
        <v>868</v>
      </c>
      <c r="E34" s="291">
        <f>SUM(E35:E46)</f>
        <v>0</v>
      </c>
      <c r="F34" s="267">
        <f t="shared" ref="F34:AH34" si="4">SUM(F35:F46)</f>
        <v>0</v>
      </c>
      <c r="G34" s="267">
        <f t="shared" si="4"/>
        <v>0</v>
      </c>
      <c r="H34" s="267">
        <f t="shared" si="4"/>
        <v>0</v>
      </c>
      <c r="I34" s="267">
        <f t="shared" si="4"/>
        <v>0</v>
      </c>
      <c r="J34" s="267">
        <f t="shared" si="4"/>
        <v>0</v>
      </c>
      <c r="K34" s="267">
        <f t="shared" si="4"/>
        <v>0</v>
      </c>
      <c r="L34" s="267">
        <f t="shared" si="4"/>
        <v>0</v>
      </c>
      <c r="M34" s="267">
        <f t="shared" si="4"/>
        <v>0</v>
      </c>
      <c r="N34" s="267">
        <f t="shared" si="4"/>
        <v>0</v>
      </c>
      <c r="O34" s="267">
        <f t="shared" si="4"/>
        <v>0</v>
      </c>
      <c r="P34" s="267">
        <f t="shared" si="4"/>
        <v>0</v>
      </c>
      <c r="Q34" s="267">
        <f t="shared" si="4"/>
        <v>0</v>
      </c>
      <c r="R34" s="267">
        <f t="shared" si="4"/>
        <v>0</v>
      </c>
      <c r="S34" s="267">
        <f t="shared" si="4"/>
        <v>0</v>
      </c>
      <c r="T34" s="267">
        <f t="shared" si="4"/>
        <v>0</v>
      </c>
      <c r="U34" s="267">
        <f t="shared" si="4"/>
        <v>0</v>
      </c>
      <c r="V34" s="267">
        <f t="shared" si="4"/>
        <v>0</v>
      </c>
      <c r="W34" s="267">
        <f t="shared" si="4"/>
        <v>0</v>
      </c>
      <c r="X34" s="267">
        <f t="shared" si="4"/>
        <v>0</v>
      </c>
      <c r="Y34" s="267">
        <f t="shared" si="4"/>
        <v>0</v>
      </c>
      <c r="Z34" s="267">
        <f t="shared" si="4"/>
        <v>0</v>
      </c>
      <c r="AA34" s="267">
        <f t="shared" si="4"/>
        <v>0</v>
      </c>
      <c r="AB34" s="267">
        <f t="shared" si="4"/>
        <v>0</v>
      </c>
      <c r="AC34" s="267">
        <f t="shared" si="4"/>
        <v>0</v>
      </c>
      <c r="AD34" s="291">
        <f t="shared" si="4"/>
        <v>0</v>
      </c>
      <c r="AE34" s="267">
        <f t="shared" si="4"/>
        <v>0</v>
      </c>
      <c r="AF34" s="267">
        <f t="shared" si="4"/>
        <v>0</v>
      </c>
      <c r="AG34" s="267">
        <f t="shared" si="4"/>
        <v>0</v>
      </c>
      <c r="AH34" s="267">
        <f t="shared" si="4"/>
        <v>0</v>
      </c>
    </row>
    <row r="35" spans="1:34" ht="24" x14ac:dyDescent="0.25">
      <c r="A35" s="257" t="s">
        <v>440</v>
      </c>
      <c r="B35" s="258" t="str">
        <f>'10'!B50</f>
        <v>Замена КТП - 1 (без трансформатора) по адресу:  ул. Свободы</v>
      </c>
      <c r="C35" s="328" t="str">
        <f>'10'!C50</f>
        <v>O_GES_01</v>
      </c>
      <c r="D35" s="85"/>
      <c r="E35" s="109"/>
      <c r="F35" s="109"/>
      <c r="G35" s="109"/>
      <c r="H35" s="109"/>
      <c r="I35" s="109"/>
      <c r="J35" s="265">
        <f t="shared" ref="J35" si="5">O35+T35+Y35+AD35</f>
        <v>0</v>
      </c>
      <c r="K35" s="265">
        <f t="shared" ref="K35" si="6">P35+U35+Z35+AE35</f>
        <v>0</v>
      </c>
      <c r="L35" s="265">
        <f t="shared" ref="L35" si="7">Q35+V35+AA35+AF35</f>
        <v>0</v>
      </c>
      <c r="M35" s="265">
        <f t="shared" ref="M35" si="8">R35+W35+AB35+AG35</f>
        <v>0</v>
      </c>
      <c r="N35" s="265">
        <f t="shared" ref="N35" si="9">S35+X35+AC35+AH35</f>
        <v>0</v>
      </c>
      <c r="O35" s="109"/>
      <c r="P35" s="109"/>
      <c r="Q35" s="109"/>
      <c r="R35" s="109"/>
      <c r="S35" s="109"/>
      <c r="T35" s="109"/>
      <c r="U35" s="109"/>
      <c r="V35" s="109"/>
      <c r="W35" s="109"/>
      <c r="X35" s="109"/>
      <c r="Y35" s="109"/>
      <c r="Z35" s="109"/>
      <c r="AA35" s="109"/>
      <c r="AB35" s="109"/>
      <c r="AC35" s="109"/>
      <c r="AD35" s="109"/>
      <c r="AE35" s="109"/>
      <c r="AF35" s="109"/>
      <c r="AG35" s="109"/>
      <c r="AH35" s="109"/>
    </row>
    <row r="36" spans="1:34" ht="24" x14ac:dyDescent="0.25">
      <c r="A36" s="257" t="s">
        <v>440</v>
      </c>
      <c r="B36" s="258" t="str">
        <f>'10'!B51</f>
        <v>Замена КТП - 2 (без трансформатора) по адресу:  ул. Свободы</v>
      </c>
      <c r="C36" s="328" t="str">
        <f>'10'!C51</f>
        <v>O_GES_02</v>
      </c>
      <c r="D36" s="85"/>
      <c r="E36" s="109"/>
      <c r="F36" s="109"/>
      <c r="G36" s="109"/>
      <c r="H36" s="109"/>
      <c r="I36" s="109"/>
      <c r="J36" s="265">
        <f t="shared" ref="J36:J46" si="10">O36+T36+Y36+AD36</f>
        <v>0</v>
      </c>
      <c r="K36" s="265">
        <f t="shared" ref="K36:K46" si="11">P36+U36+Z36+AE36</f>
        <v>0</v>
      </c>
      <c r="L36" s="265">
        <f t="shared" ref="L36:L46" si="12">Q36+V36+AA36+AF36</f>
        <v>0</v>
      </c>
      <c r="M36" s="265">
        <f t="shared" ref="M36:M46" si="13">R36+W36+AB36+AG36</f>
        <v>0</v>
      </c>
      <c r="N36" s="265">
        <f t="shared" ref="N36:N46" si="14">S36+X36+AC36+AH36</f>
        <v>0</v>
      </c>
      <c r="O36" s="109"/>
      <c r="P36" s="109"/>
      <c r="Q36" s="109"/>
      <c r="R36" s="109"/>
      <c r="S36" s="109"/>
      <c r="T36" s="109"/>
      <c r="U36" s="109"/>
      <c r="V36" s="109"/>
      <c r="W36" s="109"/>
      <c r="X36" s="109"/>
      <c r="Y36" s="109"/>
      <c r="Z36" s="109"/>
      <c r="AA36" s="109"/>
      <c r="AB36" s="109"/>
      <c r="AC36" s="109"/>
      <c r="AD36" s="109"/>
      <c r="AE36" s="109"/>
      <c r="AF36" s="109"/>
      <c r="AG36" s="109"/>
      <c r="AH36" s="109"/>
    </row>
    <row r="37" spans="1:34" ht="24" x14ac:dyDescent="0.25">
      <c r="A37" s="257" t="s">
        <v>440</v>
      </c>
      <c r="B37" s="258" t="str">
        <f>'10'!B52</f>
        <v>Замена КТП - 3 (без трансформатора) по адресу:  ул. Свободы</v>
      </c>
      <c r="C37" s="328" t="str">
        <f>'10'!C52</f>
        <v>O_GES_03</v>
      </c>
      <c r="D37" s="85"/>
      <c r="E37" s="109"/>
      <c r="F37" s="109"/>
      <c r="G37" s="109"/>
      <c r="H37" s="109"/>
      <c r="I37" s="109"/>
      <c r="J37" s="265">
        <f t="shared" si="10"/>
        <v>0</v>
      </c>
      <c r="K37" s="265">
        <f t="shared" si="11"/>
        <v>0</v>
      </c>
      <c r="L37" s="265">
        <f t="shared" si="12"/>
        <v>0</v>
      </c>
      <c r="M37" s="265">
        <f t="shared" si="13"/>
        <v>0</v>
      </c>
      <c r="N37" s="265">
        <f t="shared" si="14"/>
        <v>0</v>
      </c>
      <c r="O37" s="109"/>
      <c r="P37" s="109"/>
      <c r="Q37" s="109"/>
      <c r="R37" s="109"/>
      <c r="S37" s="109"/>
      <c r="T37" s="109"/>
      <c r="U37" s="109"/>
      <c r="V37" s="109"/>
      <c r="W37" s="109"/>
      <c r="X37" s="109"/>
      <c r="Y37" s="109"/>
      <c r="Z37" s="109"/>
      <c r="AA37" s="109"/>
      <c r="AB37" s="109"/>
      <c r="AC37" s="109"/>
      <c r="AD37" s="109"/>
      <c r="AE37" s="109"/>
      <c r="AF37" s="109"/>
      <c r="AG37" s="109"/>
      <c r="AH37" s="109"/>
    </row>
    <row r="38" spans="1:34" ht="24" x14ac:dyDescent="0.25">
      <c r="A38" s="257" t="s">
        <v>440</v>
      </c>
      <c r="B38" s="258" t="str">
        <f>'10'!B53</f>
        <v>Замена КТП - 5 (без трансформатора) по адресу:  ул. Свободы</v>
      </c>
      <c r="C38" s="328" t="str">
        <f>'10'!C53</f>
        <v>O_GES_04</v>
      </c>
      <c r="D38" s="85"/>
      <c r="E38" s="109"/>
      <c r="F38" s="109"/>
      <c r="G38" s="109"/>
      <c r="H38" s="109"/>
      <c r="I38" s="109"/>
      <c r="J38" s="265">
        <f t="shared" si="10"/>
        <v>0</v>
      </c>
      <c r="K38" s="265">
        <f t="shared" si="11"/>
        <v>0</v>
      </c>
      <c r="L38" s="265">
        <f t="shared" si="12"/>
        <v>0</v>
      </c>
      <c r="M38" s="265">
        <f t="shared" si="13"/>
        <v>0</v>
      </c>
      <c r="N38" s="265">
        <f t="shared" si="14"/>
        <v>0</v>
      </c>
      <c r="O38" s="109"/>
      <c r="P38" s="109"/>
      <c r="Q38" s="109"/>
      <c r="R38" s="109"/>
      <c r="S38" s="109"/>
      <c r="T38" s="109"/>
      <c r="U38" s="109"/>
      <c r="V38" s="109"/>
      <c r="W38" s="109"/>
      <c r="X38" s="109"/>
      <c r="Y38" s="109"/>
      <c r="Z38" s="109"/>
      <c r="AA38" s="109"/>
      <c r="AB38" s="109"/>
      <c r="AC38" s="109"/>
      <c r="AD38" s="109"/>
      <c r="AE38" s="109"/>
      <c r="AF38" s="109"/>
      <c r="AG38" s="109"/>
      <c r="AH38" s="109"/>
    </row>
    <row r="39" spans="1:34" ht="24" x14ac:dyDescent="0.25">
      <c r="A39" s="257" t="s">
        <v>440</v>
      </c>
      <c r="B39" s="258" t="str">
        <f>'10'!B54</f>
        <v>Замена КТП - 6 (без трансформатора) по адресу:  ул. Свободы</v>
      </c>
      <c r="C39" s="328" t="str">
        <f>'10'!C54</f>
        <v>O_GES_05</v>
      </c>
      <c r="D39" s="85"/>
      <c r="E39" s="109"/>
      <c r="F39" s="109"/>
      <c r="G39" s="109"/>
      <c r="H39" s="109"/>
      <c r="I39" s="109"/>
      <c r="J39" s="265">
        <f t="shared" si="10"/>
        <v>0</v>
      </c>
      <c r="K39" s="265">
        <f t="shared" si="11"/>
        <v>0</v>
      </c>
      <c r="L39" s="265">
        <f t="shared" si="12"/>
        <v>0</v>
      </c>
      <c r="M39" s="265">
        <f t="shared" si="13"/>
        <v>0</v>
      </c>
      <c r="N39" s="265">
        <f t="shared" si="14"/>
        <v>0</v>
      </c>
      <c r="O39" s="109"/>
      <c r="P39" s="109"/>
      <c r="Q39" s="109"/>
      <c r="R39" s="109"/>
      <c r="S39" s="109"/>
      <c r="T39" s="109"/>
      <c r="U39" s="109"/>
      <c r="V39" s="109"/>
      <c r="W39" s="109"/>
      <c r="X39" s="109"/>
      <c r="Y39" s="109"/>
      <c r="Z39" s="109"/>
      <c r="AA39" s="109"/>
      <c r="AB39" s="109"/>
      <c r="AC39" s="109"/>
      <c r="AD39" s="109"/>
      <c r="AE39" s="109"/>
      <c r="AF39" s="109"/>
      <c r="AG39" s="109"/>
      <c r="AH39" s="109"/>
    </row>
    <row r="40" spans="1:34" hidden="1" x14ac:dyDescent="0.25">
      <c r="A40" s="257" t="s">
        <v>440</v>
      </c>
      <c r="B40" s="258">
        <f>'10'!B55</f>
        <v>0</v>
      </c>
      <c r="C40" s="328">
        <f>'10'!C55</f>
        <v>0</v>
      </c>
      <c r="D40" s="85"/>
      <c r="E40" s="109"/>
      <c r="F40" s="109"/>
      <c r="G40" s="109"/>
      <c r="H40" s="109"/>
      <c r="I40" s="109"/>
      <c r="J40" s="265">
        <f t="shared" si="10"/>
        <v>0</v>
      </c>
      <c r="K40" s="265">
        <f t="shared" si="11"/>
        <v>0</v>
      </c>
      <c r="L40" s="265">
        <f t="shared" si="12"/>
        <v>0</v>
      </c>
      <c r="M40" s="265">
        <f t="shared" si="13"/>
        <v>0</v>
      </c>
      <c r="N40" s="265">
        <f t="shared" si="14"/>
        <v>0</v>
      </c>
      <c r="O40" s="109"/>
      <c r="P40" s="109"/>
      <c r="Q40" s="109"/>
      <c r="R40" s="109"/>
      <c r="S40" s="109"/>
      <c r="T40" s="109"/>
      <c r="U40" s="109"/>
      <c r="V40" s="109"/>
      <c r="W40" s="109"/>
      <c r="X40" s="109"/>
      <c r="Y40" s="109"/>
      <c r="Z40" s="109"/>
      <c r="AA40" s="109"/>
      <c r="AB40" s="109"/>
      <c r="AC40" s="109"/>
      <c r="AD40" s="109"/>
      <c r="AE40" s="109"/>
      <c r="AF40" s="109"/>
      <c r="AG40" s="109"/>
      <c r="AH40" s="109"/>
    </row>
    <row r="41" spans="1:34" hidden="1" x14ac:dyDescent="0.25">
      <c r="A41" s="257" t="s">
        <v>440</v>
      </c>
      <c r="B41" s="258">
        <f>'10'!B56</f>
        <v>0</v>
      </c>
      <c r="C41" s="328">
        <f>'10'!C56</f>
        <v>0</v>
      </c>
      <c r="D41" s="85"/>
      <c r="E41" s="109"/>
      <c r="F41" s="109"/>
      <c r="G41" s="109"/>
      <c r="H41" s="109"/>
      <c r="I41" s="109"/>
      <c r="J41" s="265">
        <f t="shared" si="10"/>
        <v>0</v>
      </c>
      <c r="K41" s="265">
        <f t="shared" si="11"/>
        <v>0</v>
      </c>
      <c r="L41" s="265">
        <f t="shared" si="12"/>
        <v>0</v>
      </c>
      <c r="M41" s="265">
        <f t="shared" si="13"/>
        <v>0</v>
      </c>
      <c r="N41" s="265">
        <f t="shared" si="14"/>
        <v>0</v>
      </c>
      <c r="O41" s="109"/>
      <c r="P41" s="109"/>
      <c r="Q41" s="109"/>
      <c r="R41" s="109"/>
      <c r="S41" s="109"/>
      <c r="T41" s="109"/>
      <c r="U41" s="109"/>
      <c r="V41" s="109"/>
      <c r="W41" s="109"/>
      <c r="X41" s="109"/>
      <c r="Y41" s="109"/>
      <c r="Z41" s="109"/>
      <c r="AA41" s="109"/>
      <c r="AB41" s="109"/>
      <c r="AC41" s="109"/>
      <c r="AD41" s="109"/>
      <c r="AE41" s="109"/>
      <c r="AF41" s="109"/>
      <c r="AG41" s="109"/>
      <c r="AH41" s="109"/>
    </row>
    <row r="42" spans="1:34" hidden="1" x14ac:dyDescent="0.25">
      <c r="A42" s="257"/>
      <c r="B42" s="258">
        <f>'10'!B57</f>
        <v>0</v>
      </c>
      <c r="C42" s="328">
        <f>'10'!C57</f>
        <v>0</v>
      </c>
      <c r="D42" s="85"/>
      <c r="E42" s="109"/>
      <c r="F42" s="109"/>
      <c r="G42" s="109"/>
      <c r="H42" s="109"/>
      <c r="I42" s="109"/>
      <c r="J42" s="265">
        <f t="shared" si="10"/>
        <v>0</v>
      </c>
      <c r="K42" s="265">
        <f t="shared" si="11"/>
        <v>0</v>
      </c>
      <c r="L42" s="265">
        <f t="shared" si="12"/>
        <v>0</v>
      </c>
      <c r="M42" s="265">
        <f t="shared" si="13"/>
        <v>0</v>
      </c>
      <c r="N42" s="265">
        <f t="shared" si="14"/>
        <v>0</v>
      </c>
      <c r="O42" s="109"/>
      <c r="P42" s="109"/>
      <c r="Q42" s="109"/>
      <c r="R42" s="109"/>
      <c r="S42" s="109"/>
      <c r="T42" s="109"/>
      <c r="U42" s="109"/>
      <c r="V42" s="109"/>
      <c r="W42" s="109"/>
      <c r="X42" s="109"/>
      <c r="Y42" s="109"/>
      <c r="Z42" s="109"/>
      <c r="AA42" s="109"/>
      <c r="AB42" s="109"/>
      <c r="AC42" s="109"/>
      <c r="AD42" s="109"/>
      <c r="AE42" s="109"/>
      <c r="AF42" s="109"/>
      <c r="AG42" s="109"/>
      <c r="AH42" s="109"/>
    </row>
    <row r="43" spans="1:34" hidden="1" x14ac:dyDescent="0.25">
      <c r="A43" s="257"/>
      <c r="B43" s="258">
        <f>'10'!B58</f>
        <v>0</v>
      </c>
      <c r="C43" s="328">
        <f>'10'!C58</f>
        <v>0</v>
      </c>
      <c r="D43" s="85"/>
      <c r="E43" s="109"/>
      <c r="F43" s="109"/>
      <c r="G43" s="109"/>
      <c r="H43" s="109"/>
      <c r="I43" s="109"/>
      <c r="J43" s="265">
        <f t="shared" si="10"/>
        <v>0</v>
      </c>
      <c r="K43" s="265">
        <f t="shared" si="11"/>
        <v>0</v>
      </c>
      <c r="L43" s="265">
        <f t="shared" si="12"/>
        <v>0</v>
      </c>
      <c r="M43" s="265">
        <f t="shared" si="13"/>
        <v>0</v>
      </c>
      <c r="N43" s="265">
        <f t="shared" si="14"/>
        <v>0</v>
      </c>
      <c r="O43" s="109"/>
      <c r="P43" s="109"/>
      <c r="Q43" s="109"/>
      <c r="R43" s="109"/>
      <c r="S43" s="109"/>
      <c r="T43" s="109"/>
      <c r="U43" s="109"/>
      <c r="V43" s="109"/>
      <c r="W43" s="109"/>
      <c r="X43" s="109"/>
      <c r="Y43" s="109"/>
      <c r="Z43" s="109"/>
      <c r="AA43" s="109"/>
      <c r="AB43" s="109"/>
      <c r="AC43" s="109"/>
      <c r="AD43" s="109"/>
      <c r="AE43" s="109"/>
      <c r="AF43" s="109"/>
      <c r="AG43" s="109"/>
      <c r="AH43" s="109"/>
    </row>
    <row r="44" spans="1:34" hidden="1" x14ac:dyDescent="0.25">
      <c r="A44" s="257"/>
      <c r="B44" s="258">
        <f>'10'!B59</f>
        <v>0</v>
      </c>
      <c r="C44" s="328">
        <f>'10'!C59</f>
        <v>0</v>
      </c>
      <c r="D44" s="85"/>
      <c r="E44" s="109"/>
      <c r="F44" s="109"/>
      <c r="G44" s="109"/>
      <c r="H44" s="109"/>
      <c r="I44" s="109"/>
      <c r="J44" s="265">
        <f t="shared" si="10"/>
        <v>0</v>
      </c>
      <c r="K44" s="265">
        <f t="shared" si="11"/>
        <v>0</v>
      </c>
      <c r="L44" s="265">
        <f t="shared" si="12"/>
        <v>0</v>
      </c>
      <c r="M44" s="265">
        <f t="shared" si="13"/>
        <v>0</v>
      </c>
      <c r="N44" s="265">
        <f t="shared" si="14"/>
        <v>0</v>
      </c>
      <c r="O44" s="109"/>
      <c r="P44" s="109"/>
      <c r="Q44" s="109"/>
      <c r="R44" s="109"/>
      <c r="S44" s="109"/>
      <c r="T44" s="109"/>
      <c r="U44" s="109"/>
      <c r="V44" s="109"/>
      <c r="W44" s="109"/>
      <c r="X44" s="109"/>
      <c r="Y44" s="109"/>
      <c r="Z44" s="109"/>
      <c r="AA44" s="109"/>
      <c r="AB44" s="109"/>
      <c r="AC44" s="109"/>
      <c r="AD44" s="109"/>
      <c r="AE44" s="109"/>
      <c r="AF44" s="109"/>
      <c r="AG44" s="109"/>
      <c r="AH44" s="109"/>
    </row>
    <row r="45" spans="1:34" hidden="1" x14ac:dyDescent="0.25">
      <c r="A45" s="257"/>
      <c r="B45" s="258">
        <f>'10'!B60</f>
        <v>0</v>
      </c>
      <c r="C45" s="328">
        <f>'10'!C60</f>
        <v>0</v>
      </c>
      <c r="D45" s="85"/>
      <c r="E45" s="109"/>
      <c r="F45" s="109"/>
      <c r="G45" s="109"/>
      <c r="H45" s="109"/>
      <c r="I45" s="109"/>
      <c r="J45" s="265">
        <f t="shared" si="10"/>
        <v>0</v>
      </c>
      <c r="K45" s="265">
        <f t="shared" si="11"/>
        <v>0</v>
      </c>
      <c r="L45" s="265">
        <f t="shared" si="12"/>
        <v>0</v>
      </c>
      <c r="M45" s="265">
        <f t="shared" si="13"/>
        <v>0</v>
      </c>
      <c r="N45" s="265">
        <f t="shared" si="14"/>
        <v>0</v>
      </c>
      <c r="O45" s="109"/>
      <c r="P45" s="109"/>
      <c r="Q45" s="109"/>
      <c r="R45" s="109"/>
      <c r="S45" s="109"/>
      <c r="T45" s="109"/>
      <c r="U45" s="109"/>
      <c r="V45" s="109"/>
      <c r="W45" s="109"/>
      <c r="X45" s="109"/>
      <c r="Y45" s="109"/>
      <c r="Z45" s="109"/>
      <c r="AA45" s="109"/>
      <c r="AB45" s="109"/>
      <c r="AC45" s="109"/>
      <c r="AD45" s="109"/>
      <c r="AE45" s="109"/>
      <c r="AF45" s="109"/>
      <c r="AG45" s="109"/>
      <c r="AH45" s="109"/>
    </row>
    <row r="46" spans="1:34" hidden="1" x14ac:dyDescent="0.25">
      <c r="A46" s="257"/>
      <c r="B46" s="258"/>
      <c r="C46" s="65"/>
      <c r="D46" s="85"/>
      <c r="E46" s="109"/>
      <c r="F46" s="109"/>
      <c r="G46" s="109"/>
      <c r="H46" s="109"/>
      <c r="I46" s="109"/>
      <c r="J46" s="265">
        <f t="shared" si="10"/>
        <v>0</v>
      </c>
      <c r="K46" s="265">
        <f t="shared" si="11"/>
        <v>0</v>
      </c>
      <c r="L46" s="265">
        <f t="shared" si="12"/>
        <v>0</v>
      </c>
      <c r="M46" s="265">
        <f t="shared" si="13"/>
        <v>0</v>
      </c>
      <c r="N46" s="265">
        <f t="shared" si="14"/>
        <v>0</v>
      </c>
      <c r="O46" s="109"/>
      <c r="P46" s="109"/>
      <c r="Q46" s="109"/>
      <c r="R46" s="109"/>
      <c r="S46" s="109"/>
      <c r="T46" s="109"/>
      <c r="U46" s="109"/>
      <c r="V46" s="109"/>
      <c r="W46" s="109"/>
      <c r="X46" s="109"/>
      <c r="Y46" s="109"/>
      <c r="Z46" s="109"/>
      <c r="AA46" s="109"/>
      <c r="AB46" s="109"/>
      <c r="AC46" s="109"/>
      <c r="AD46" s="109"/>
      <c r="AE46" s="109"/>
      <c r="AF46" s="109"/>
      <c r="AG46" s="109"/>
      <c r="AH46" s="109"/>
    </row>
    <row r="47" spans="1:34" ht="36" x14ac:dyDescent="0.25">
      <c r="A47" s="58" t="s">
        <v>448</v>
      </c>
      <c r="B47" s="259" t="s">
        <v>844</v>
      </c>
      <c r="C47" s="17"/>
      <c r="D47" s="85" t="s">
        <v>868</v>
      </c>
      <c r="E47" s="85" t="s">
        <v>868</v>
      </c>
      <c r="F47" s="85" t="s">
        <v>868</v>
      </c>
      <c r="G47" s="85" t="s">
        <v>868</v>
      </c>
      <c r="H47" s="85" t="s">
        <v>868</v>
      </c>
      <c r="I47" s="85" t="s">
        <v>868</v>
      </c>
      <c r="J47" s="85" t="s">
        <v>868</v>
      </c>
      <c r="K47" s="85" t="s">
        <v>868</v>
      </c>
      <c r="L47" s="85" t="s">
        <v>868</v>
      </c>
      <c r="M47" s="85" t="s">
        <v>868</v>
      </c>
      <c r="N47" s="85" t="s">
        <v>868</v>
      </c>
      <c r="O47" s="85" t="s">
        <v>868</v>
      </c>
      <c r="P47" s="85" t="s">
        <v>868</v>
      </c>
      <c r="Q47" s="85" t="s">
        <v>868</v>
      </c>
      <c r="R47" s="85" t="s">
        <v>868</v>
      </c>
      <c r="S47" s="85" t="s">
        <v>868</v>
      </c>
      <c r="T47" s="85" t="s">
        <v>868</v>
      </c>
      <c r="U47" s="85" t="s">
        <v>868</v>
      </c>
      <c r="V47" s="85" t="s">
        <v>868</v>
      </c>
      <c r="W47" s="85" t="s">
        <v>868</v>
      </c>
      <c r="X47" s="85" t="s">
        <v>868</v>
      </c>
      <c r="Y47" s="85" t="s">
        <v>868</v>
      </c>
      <c r="Z47" s="85" t="s">
        <v>868</v>
      </c>
      <c r="AA47" s="85" t="s">
        <v>868</v>
      </c>
      <c r="AB47" s="85" t="s">
        <v>868</v>
      </c>
      <c r="AC47" s="85" t="s">
        <v>868</v>
      </c>
      <c r="AD47" s="85" t="s">
        <v>868</v>
      </c>
      <c r="AE47" s="85" t="s">
        <v>868</v>
      </c>
      <c r="AF47" s="85" t="s">
        <v>868</v>
      </c>
      <c r="AG47" s="85" t="s">
        <v>868</v>
      </c>
      <c r="AH47" s="85" t="s">
        <v>868</v>
      </c>
    </row>
    <row r="48" spans="1:34" ht="36" x14ac:dyDescent="0.25">
      <c r="A48" s="58" t="s">
        <v>446</v>
      </c>
      <c r="B48" s="259" t="s">
        <v>845</v>
      </c>
      <c r="C48" s="17"/>
      <c r="D48" s="85" t="s">
        <v>868</v>
      </c>
      <c r="E48" s="85" t="s">
        <v>868</v>
      </c>
      <c r="F48" s="85" t="s">
        <v>868</v>
      </c>
      <c r="G48" s="85" t="s">
        <v>868</v>
      </c>
      <c r="H48" s="85" t="s">
        <v>868</v>
      </c>
      <c r="I48" s="85" t="s">
        <v>868</v>
      </c>
      <c r="J48" s="85" t="s">
        <v>868</v>
      </c>
      <c r="K48" s="85" t="s">
        <v>868</v>
      </c>
      <c r="L48" s="85" t="s">
        <v>868</v>
      </c>
      <c r="M48" s="85" t="s">
        <v>868</v>
      </c>
      <c r="N48" s="85" t="s">
        <v>868</v>
      </c>
      <c r="O48" s="85" t="s">
        <v>868</v>
      </c>
      <c r="P48" s="85" t="s">
        <v>868</v>
      </c>
      <c r="Q48" s="85" t="s">
        <v>868</v>
      </c>
      <c r="R48" s="85" t="s">
        <v>868</v>
      </c>
      <c r="S48" s="85" t="s">
        <v>868</v>
      </c>
      <c r="T48" s="85" t="s">
        <v>868</v>
      </c>
      <c r="U48" s="85" t="s">
        <v>868</v>
      </c>
      <c r="V48" s="85" t="s">
        <v>868</v>
      </c>
      <c r="W48" s="85" t="s">
        <v>868</v>
      </c>
      <c r="X48" s="85" t="s">
        <v>868</v>
      </c>
      <c r="Y48" s="85" t="s">
        <v>868</v>
      </c>
      <c r="Z48" s="85" t="s">
        <v>868</v>
      </c>
      <c r="AA48" s="85" t="s">
        <v>868</v>
      </c>
      <c r="AB48" s="85" t="s">
        <v>868</v>
      </c>
      <c r="AC48" s="85" t="s">
        <v>868</v>
      </c>
      <c r="AD48" s="85" t="s">
        <v>868</v>
      </c>
      <c r="AE48" s="85" t="s">
        <v>868</v>
      </c>
      <c r="AF48" s="85" t="s">
        <v>868</v>
      </c>
      <c r="AG48" s="85" t="s">
        <v>868</v>
      </c>
      <c r="AH48" s="85" t="s">
        <v>868</v>
      </c>
    </row>
    <row r="49" spans="1:34" ht="24" x14ac:dyDescent="0.25">
      <c r="A49" s="58" t="s">
        <v>846</v>
      </c>
      <c r="B49" s="259" t="s">
        <v>847</v>
      </c>
      <c r="C49" s="17"/>
      <c r="D49" s="85" t="s">
        <v>868</v>
      </c>
      <c r="E49" s="85" t="s">
        <v>868</v>
      </c>
      <c r="F49" s="85" t="s">
        <v>868</v>
      </c>
      <c r="G49" s="85" t="s">
        <v>868</v>
      </c>
      <c r="H49" s="85" t="s">
        <v>868</v>
      </c>
      <c r="I49" s="85" t="s">
        <v>868</v>
      </c>
      <c r="J49" s="85" t="s">
        <v>868</v>
      </c>
      <c r="K49" s="85" t="s">
        <v>868</v>
      </c>
      <c r="L49" s="85" t="s">
        <v>868</v>
      </c>
      <c r="M49" s="85" t="s">
        <v>868</v>
      </c>
      <c r="N49" s="85" t="s">
        <v>868</v>
      </c>
      <c r="O49" s="85" t="s">
        <v>868</v>
      </c>
      <c r="P49" s="85" t="s">
        <v>868</v>
      </c>
      <c r="Q49" s="85" t="s">
        <v>868</v>
      </c>
      <c r="R49" s="85" t="s">
        <v>868</v>
      </c>
      <c r="S49" s="85" t="s">
        <v>868</v>
      </c>
      <c r="T49" s="85" t="s">
        <v>868</v>
      </c>
      <c r="U49" s="85" t="s">
        <v>868</v>
      </c>
      <c r="V49" s="85" t="s">
        <v>868</v>
      </c>
      <c r="W49" s="85" t="s">
        <v>868</v>
      </c>
      <c r="X49" s="85" t="s">
        <v>868</v>
      </c>
      <c r="Y49" s="85" t="s">
        <v>868</v>
      </c>
      <c r="Z49" s="85" t="s">
        <v>868</v>
      </c>
      <c r="AA49" s="85" t="s">
        <v>868</v>
      </c>
      <c r="AB49" s="85" t="s">
        <v>868</v>
      </c>
      <c r="AC49" s="85" t="s">
        <v>868</v>
      </c>
      <c r="AD49" s="85" t="s">
        <v>868</v>
      </c>
      <c r="AE49" s="85" t="s">
        <v>868</v>
      </c>
      <c r="AF49" s="85" t="s">
        <v>868</v>
      </c>
      <c r="AG49" s="85" t="s">
        <v>868</v>
      </c>
      <c r="AH49" s="85" t="s">
        <v>868</v>
      </c>
    </row>
    <row r="50" spans="1:34" ht="84" x14ac:dyDescent="0.25">
      <c r="A50" s="58" t="s">
        <v>846</v>
      </c>
      <c r="B50" s="259" t="s">
        <v>848</v>
      </c>
      <c r="C50" s="17"/>
      <c r="D50" s="85" t="s">
        <v>868</v>
      </c>
      <c r="E50" s="85" t="s">
        <v>868</v>
      </c>
      <c r="F50" s="85" t="s">
        <v>868</v>
      </c>
      <c r="G50" s="85" t="s">
        <v>868</v>
      </c>
      <c r="H50" s="85" t="s">
        <v>868</v>
      </c>
      <c r="I50" s="85" t="s">
        <v>868</v>
      </c>
      <c r="J50" s="85" t="s">
        <v>868</v>
      </c>
      <c r="K50" s="85" t="s">
        <v>868</v>
      </c>
      <c r="L50" s="85" t="s">
        <v>868</v>
      </c>
      <c r="M50" s="85" t="s">
        <v>868</v>
      </c>
      <c r="N50" s="85" t="s">
        <v>868</v>
      </c>
      <c r="O50" s="85" t="s">
        <v>868</v>
      </c>
      <c r="P50" s="85" t="s">
        <v>868</v>
      </c>
      <c r="Q50" s="85" t="s">
        <v>868</v>
      </c>
      <c r="R50" s="85" t="s">
        <v>868</v>
      </c>
      <c r="S50" s="85" t="s">
        <v>868</v>
      </c>
      <c r="T50" s="85" t="s">
        <v>868</v>
      </c>
      <c r="U50" s="85" t="s">
        <v>868</v>
      </c>
      <c r="V50" s="85" t="s">
        <v>868</v>
      </c>
      <c r="W50" s="85" t="s">
        <v>868</v>
      </c>
      <c r="X50" s="85" t="s">
        <v>868</v>
      </c>
      <c r="Y50" s="85" t="s">
        <v>868</v>
      </c>
      <c r="Z50" s="85" t="s">
        <v>868</v>
      </c>
      <c r="AA50" s="85" t="s">
        <v>868</v>
      </c>
      <c r="AB50" s="85" t="s">
        <v>868</v>
      </c>
      <c r="AC50" s="85" t="s">
        <v>868</v>
      </c>
      <c r="AD50" s="85" t="s">
        <v>868</v>
      </c>
      <c r="AE50" s="85" t="s">
        <v>868</v>
      </c>
      <c r="AF50" s="85" t="s">
        <v>868</v>
      </c>
      <c r="AG50" s="85" t="s">
        <v>868</v>
      </c>
      <c r="AH50" s="85" t="s">
        <v>868</v>
      </c>
    </row>
    <row r="51" spans="1:34" ht="72" x14ac:dyDescent="0.25">
      <c r="A51" s="58" t="s">
        <v>846</v>
      </c>
      <c r="B51" s="259" t="s">
        <v>849</v>
      </c>
      <c r="C51" s="17"/>
      <c r="D51" s="85" t="s">
        <v>868</v>
      </c>
      <c r="E51" s="85" t="s">
        <v>868</v>
      </c>
      <c r="F51" s="85" t="s">
        <v>868</v>
      </c>
      <c r="G51" s="85" t="s">
        <v>868</v>
      </c>
      <c r="H51" s="85" t="s">
        <v>868</v>
      </c>
      <c r="I51" s="85" t="s">
        <v>868</v>
      </c>
      <c r="J51" s="85" t="s">
        <v>868</v>
      </c>
      <c r="K51" s="85" t="s">
        <v>868</v>
      </c>
      <c r="L51" s="85" t="s">
        <v>868</v>
      </c>
      <c r="M51" s="85" t="s">
        <v>868</v>
      </c>
      <c r="N51" s="85" t="s">
        <v>868</v>
      </c>
      <c r="O51" s="85" t="s">
        <v>868</v>
      </c>
      <c r="P51" s="85" t="s">
        <v>868</v>
      </c>
      <c r="Q51" s="85" t="s">
        <v>868</v>
      </c>
      <c r="R51" s="85" t="s">
        <v>868</v>
      </c>
      <c r="S51" s="85" t="s">
        <v>868</v>
      </c>
      <c r="T51" s="85" t="s">
        <v>868</v>
      </c>
      <c r="U51" s="85" t="s">
        <v>868</v>
      </c>
      <c r="V51" s="85" t="s">
        <v>868</v>
      </c>
      <c r="W51" s="85" t="s">
        <v>868</v>
      </c>
      <c r="X51" s="85" t="s">
        <v>868</v>
      </c>
      <c r="Y51" s="85" t="s">
        <v>868</v>
      </c>
      <c r="Z51" s="85" t="s">
        <v>868</v>
      </c>
      <c r="AA51" s="85" t="s">
        <v>868</v>
      </c>
      <c r="AB51" s="85" t="s">
        <v>868</v>
      </c>
      <c r="AC51" s="85" t="s">
        <v>868</v>
      </c>
      <c r="AD51" s="85" t="s">
        <v>868</v>
      </c>
      <c r="AE51" s="85" t="s">
        <v>868</v>
      </c>
      <c r="AF51" s="85" t="s">
        <v>868</v>
      </c>
      <c r="AG51" s="85" t="s">
        <v>868</v>
      </c>
      <c r="AH51" s="85" t="s">
        <v>868</v>
      </c>
    </row>
    <row r="52" spans="1:34" ht="72" x14ac:dyDescent="0.25">
      <c r="A52" s="58" t="s">
        <v>846</v>
      </c>
      <c r="B52" s="259" t="s">
        <v>850</v>
      </c>
      <c r="C52" s="17"/>
      <c r="D52" s="85" t="s">
        <v>868</v>
      </c>
      <c r="E52" s="85" t="s">
        <v>868</v>
      </c>
      <c r="F52" s="85" t="s">
        <v>868</v>
      </c>
      <c r="G52" s="85" t="s">
        <v>868</v>
      </c>
      <c r="H52" s="85" t="s">
        <v>868</v>
      </c>
      <c r="I52" s="85" t="s">
        <v>868</v>
      </c>
      <c r="J52" s="85" t="s">
        <v>868</v>
      </c>
      <c r="K52" s="85" t="s">
        <v>868</v>
      </c>
      <c r="L52" s="85" t="s">
        <v>868</v>
      </c>
      <c r="M52" s="85" t="s">
        <v>868</v>
      </c>
      <c r="N52" s="85" t="s">
        <v>868</v>
      </c>
      <c r="O52" s="85" t="s">
        <v>868</v>
      </c>
      <c r="P52" s="85" t="s">
        <v>868</v>
      </c>
      <c r="Q52" s="85" t="s">
        <v>868</v>
      </c>
      <c r="R52" s="85" t="s">
        <v>868</v>
      </c>
      <c r="S52" s="85" t="s">
        <v>868</v>
      </c>
      <c r="T52" s="85" t="s">
        <v>868</v>
      </c>
      <c r="U52" s="85" t="s">
        <v>868</v>
      </c>
      <c r="V52" s="85" t="s">
        <v>868</v>
      </c>
      <c r="W52" s="85" t="s">
        <v>868</v>
      </c>
      <c r="X52" s="85" t="s">
        <v>868</v>
      </c>
      <c r="Y52" s="85" t="s">
        <v>868</v>
      </c>
      <c r="Z52" s="85" t="s">
        <v>868</v>
      </c>
      <c r="AA52" s="85" t="s">
        <v>868</v>
      </c>
      <c r="AB52" s="85" t="s">
        <v>868</v>
      </c>
      <c r="AC52" s="85" t="s">
        <v>868</v>
      </c>
      <c r="AD52" s="85" t="s">
        <v>868</v>
      </c>
      <c r="AE52" s="85" t="s">
        <v>868</v>
      </c>
      <c r="AF52" s="85" t="s">
        <v>868</v>
      </c>
      <c r="AG52" s="85" t="s">
        <v>868</v>
      </c>
      <c r="AH52" s="85" t="s">
        <v>868</v>
      </c>
    </row>
    <row r="53" spans="1:34" ht="24" x14ac:dyDescent="0.25">
      <c r="A53" s="58" t="s">
        <v>851</v>
      </c>
      <c r="B53" s="259" t="s">
        <v>847</v>
      </c>
      <c r="C53" s="17"/>
      <c r="D53" s="85" t="s">
        <v>868</v>
      </c>
      <c r="E53" s="85" t="s">
        <v>868</v>
      </c>
      <c r="F53" s="85" t="s">
        <v>868</v>
      </c>
      <c r="G53" s="85" t="s">
        <v>868</v>
      </c>
      <c r="H53" s="85" t="s">
        <v>868</v>
      </c>
      <c r="I53" s="85" t="s">
        <v>868</v>
      </c>
      <c r="J53" s="85" t="s">
        <v>868</v>
      </c>
      <c r="K53" s="85" t="s">
        <v>868</v>
      </c>
      <c r="L53" s="85" t="s">
        <v>868</v>
      </c>
      <c r="M53" s="85" t="s">
        <v>868</v>
      </c>
      <c r="N53" s="85" t="s">
        <v>868</v>
      </c>
      <c r="O53" s="85" t="s">
        <v>868</v>
      </c>
      <c r="P53" s="85" t="s">
        <v>868</v>
      </c>
      <c r="Q53" s="85" t="s">
        <v>868</v>
      </c>
      <c r="R53" s="85" t="s">
        <v>868</v>
      </c>
      <c r="S53" s="85" t="s">
        <v>868</v>
      </c>
      <c r="T53" s="85" t="s">
        <v>868</v>
      </c>
      <c r="U53" s="85" t="s">
        <v>868</v>
      </c>
      <c r="V53" s="85" t="s">
        <v>868</v>
      </c>
      <c r="W53" s="85" t="s">
        <v>868</v>
      </c>
      <c r="X53" s="85" t="s">
        <v>868</v>
      </c>
      <c r="Y53" s="85" t="s">
        <v>868</v>
      </c>
      <c r="Z53" s="85" t="s">
        <v>868</v>
      </c>
      <c r="AA53" s="85" t="s">
        <v>868</v>
      </c>
      <c r="AB53" s="85" t="s">
        <v>868</v>
      </c>
      <c r="AC53" s="85" t="s">
        <v>868</v>
      </c>
      <c r="AD53" s="85" t="s">
        <v>868</v>
      </c>
      <c r="AE53" s="85" t="s">
        <v>868</v>
      </c>
      <c r="AF53" s="85" t="s">
        <v>868</v>
      </c>
      <c r="AG53" s="85" t="s">
        <v>868</v>
      </c>
      <c r="AH53" s="85" t="s">
        <v>868</v>
      </c>
    </row>
    <row r="54" spans="1:34" ht="84" x14ac:dyDescent="0.25">
      <c r="A54" s="58" t="s">
        <v>851</v>
      </c>
      <c r="B54" s="259" t="s">
        <v>848</v>
      </c>
      <c r="C54" s="17"/>
      <c r="D54" s="85" t="s">
        <v>868</v>
      </c>
      <c r="E54" s="85" t="s">
        <v>868</v>
      </c>
      <c r="F54" s="85" t="s">
        <v>868</v>
      </c>
      <c r="G54" s="85" t="s">
        <v>868</v>
      </c>
      <c r="H54" s="85" t="s">
        <v>868</v>
      </c>
      <c r="I54" s="85" t="s">
        <v>868</v>
      </c>
      <c r="J54" s="85" t="s">
        <v>868</v>
      </c>
      <c r="K54" s="85" t="s">
        <v>868</v>
      </c>
      <c r="L54" s="85" t="s">
        <v>868</v>
      </c>
      <c r="M54" s="85" t="s">
        <v>868</v>
      </c>
      <c r="N54" s="85" t="s">
        <v>868</v>
      </c>
      <c r="O54" s="85" t="s">
        <v>868</v>
      </c>
      <c r="P54" s="85" t="s">
        <v>868</v>
      </c>
      <c r="Q54" s="85" t="s">
        <v>868</v>
      </c>
      <c r="R54" s="85" t="s">
        <v>868</v>
      </c>
      <c r="S54" s="85" t="s">
        <v>868</v>
      </c>
      <c r="T54" s="85" t="s">
        <v>868</v>
      </c>
      <c r="U54" s="85" t="s">
        <v>868</v>
      </c>
      <c r="V54" s="85" t="s">
        <v>868</v>
      </c>
      <c r="W54" s="85" t="s">
        <v>868</v>
      </c>
      <c r="X54" s="85" t="s">
        <v>868</v>
      </c>
      <c r="Y54" s="85" t="s">
        <v>868</v>
      </c>
      <c r="Z54" s="85" t="s">
        <v>868</v>
      </c>
      <c r="AA54" s="85" t="s">
        <v>868</v>
      </c>
      <c r="AB54" s="85" t="s">
        <v>868</v>
      </c>
      <c r="AC54" s="85" t="s">
        <v>868</v>
      </c>
      <c r="AD54" s="85" t="s">
        <v>868</v>
      </c>
      <c r="AE54" s="85" t="s">
        <v>868</v>
      </c>
      <c r="AF54" s="85" t="s">
        <v>868</v>
      </c>
      <c r="AG54" s="85" t="s">
        <v>868</v>
      </c>
      <c r="AH54" s="85" t="s">
        <v>868</v>
      </c>
    </row>
    <row r="55" spans="1:34" ht="72" x14ac:dyDescent="0.25">
      <c r="A55" s="58" t="s">
        <v>851</v>
      </c>
      <c r="B55" s="259" t="s">
        <v>849</v>
      </c>
      <c r="C55" s="17"/>
      <c r="D55" s="85" t="s">
        <v>868</v>
      </c>
      <c r="E55" s="85" t="s">
        <v>868</v>
      </c>
      <c r="F55" s="85" t="s">
        <v>868</v>
      </c>
      <c r="G55" s="85" t="s">
        <v>868</v>
      </c>
      <c r="H55" s="85" t="s">
        <v>868</v>
      </c>
      <c r="I55" s="85" t="s">
        <v>868</v>
      </c>
      <c r="J55" s="85" t="s">
        <v>868</v>
      </c>
      <c r="K55" s="85" t="s">
        <v>868</v>
      </c>
      <c r="L55" s="85" t="s">
        <v>868</v>
      </c>
      <c r="M55" s="85" t="s">
        <v>868</v>
      </c>
      <c r="N55" s="85" t="s">
        <v>868</v>
      </c>
      <c r="O55" s="85" t="s">
        <v>868</v>
      </c>
      <c r="P55" s="85" t="s">
        <v>868</v>
      </c>
      <c r="Q55" s="85" t="s">
        <v>868</v>
      </c>
      <c r="R55" s="85" t="s">
        <v>868</v>
      </c>
      <c r="S55" s="85" t="s">
        <v>868</v>
      </c>
      <c r="T55" s="85" t="s">
        <v>868</v>
      </c>
      <c r="U55" s="85" t="s">
        <v>868</v>
      </c>
      <c r="V55" s="85" t="s">
        <v>868</v>
      </c>
      <c r="W55" s="85" t="s">
        <v>868</v>
      </c>
      <c r="X55" s="85" t="s">
        <v>868</v>
      </c>
      <c r="Y55" s="85" t="s">
        <v>868</v>
      </c>
      <c r="Z55" s="85" t="s">
        <v>868</v>
      </c>
      <c r="AA55" s="85" t="s">
        <v>868</v>
      </c>
      <c r="AB55" s="85" t="s">
        <v>868</v>
      </c>
      <c r="AC55" s="85" t="s">
        <v>868</v>
      </c>
      <c r="AD55" s="85" t="s">
        <v>868</v>
      </c>
      <c r="AE55" s="85" t="s">
        <v>868</v>
      </c>
      <c r="AF55" s="85" t="s">
        <v>868</v>
      </c>
      <c r="AG55" s="85" t="s">
        <v>868</v>
      </c>
      <c r="AH55" s="85" t="s">
        <v>868</v>
      </c>
    </row>
    <row r="56" spans="1:34" ht="72" x14ac:dyDescent="0.25">
      <c r="A56" s="58" t="s">
        <v>851</v>
      </c>
      <c r="B56" s="259" t="s">
        <v>852</v>
      </c>
      <c r="C56" s="17"/>
      <c r="D56" s="85" t="s">
        <v>868</v>
      </c>
      <c r="E56" s="85" t="s">
        <v>868</v>
      </c>
      <c r="F56" s="85" t="s">
        <v>868</v>
      </c>
      <c r="G56" s="85" t="s">
        <v>868</v>
      </c>
      <c r="H56" s="85" t="s">
        <v>868</v>
      </c>
      <c r="I56" s="85" t="s">
        <v>868</v>
      </c>
      <c r="J56" s="85" t="s">
        <v>868</v>
      </c>
      <c r="K56" s="85" t="s">
        <v>868</v>
      </c>
      <c r="L56" s="85" t="s">
        <v>868</v>
      </c>
      <c r="M56" s="85" t="s">
        <v>868</v>
      </c>
      <c r="N56" s="85" t="s">
        <v>868</v>
      </c>
      <c r="O56" s="85" t="s">
        <v>868</v>
      </c>
      <c r="P56" s="85" t="s">
        <v>868</v>
      </c>
      <c r="Q56" s="85" t="s">
        <v>868</v>
      </c>
      <c r="R56" s="85" t="s">
        <v>868</v>
      </c>
      <c r="S56" s="85" t="s">
        <v>868</v>
      </c>
      <c r="T56" s="85" t="s">
        <v>868</v>
      </c>
      <c r="U56" s="85" t="s">
        <v>868</v>
      </c>
      <c r="V56" s="85" t="s">
        <v>868</v>
      </c>
      <c r="W56" s="85" t="s">
        <v>868</v>
      </c>
      <c r="X56" s="85" t="s">
        <v>868</v>
      </c>
      <c r="Y56" s="85" t="s">
        <v>868</v>
      </c>
      <c r="Z56" s="85" t="s">
        <v>868</v>
      </c>
      <c r="AA56" s="85" t="s">
        <v>868</v>
      </c>
      <c r="AB56" s="85" t="s">
        <v>868</v>
      </c>
      <c r="AC56" s="85" t="s">
        <v>868</v>
      </c>
      <c r="AD56" s="85" t="s">
        <v>868</v>
      </c>
      <c r="AE56" s="85" t="s">
        <v>868</v>
      </c>
      <c r="AF56" s="85" t="s">
        <v>868</v>
      </c>
      <c r="AG56" s="85" t="s">
        <v>868</v>
      </c>
      <c r="AH56" s="85" t="s">
        <v>868</v>
      </c>
    </row>
    <row r="57" spans="1:34" ht="72" x14ac:dyDescent="0.25">
      <c r="A57" s="58" t="s">
        <v>853</v>
      </c>
      <c r="B57" s="259" t="s">
        <v>854</v>
      </c>
      <c r="C57" s="17"/>
      <c r="D57" s="85" t="s">
        <v>868</v>
      </c>
      <c r="E57" s="85" t="s">
        <v>868</v>
      </c>
      <c r="F57" s="85" t="s">
        <v>868</v>
      </c>
      <c r="G57" s="85" t="s">
        <v>868</v>
      </c>
      <c r="H57" s="85" t="s">
        <v>868</v>
      </c>
      <c r="I57" s="85" t="s">
        <v>868</v>
      </c>
      <c r="J57" s="85" t="s">
        <v>868</v>
      </c>
      <c r="K57" s="85" t="s">
        <v>868</v>
      </c>
      <c r="L57" s="85" t="s">
        <v>868</v>
      </c>
      <c r="M57" s="85" t="s">
        <v>868</v>
      </c>
      <c r="N57" s="85" t="s">
        <v>868</v>
      </c>
      <c r="O57" s="85" t="s">
        <v>868</v>
      </c>
      <c r="P57" s="85" t="s">
        <v>868</v>
      </c>
      <c r="Q57" s="85" t="s">
        <v>868</v>
      </c>
      <c r="R57" s="85" t="s">
        <v>868</v>
      </c>
      <c r="S57" s="85" t="s">
        <v>868</v>
      </c>
      <c r="T57" s="85" t="s">
        <v>868</v>
      </c>
      <c r="U57" s="85" t="s">
        <v>868</v>
      </c>
      <c r="V57" s="85" t="s">
        <v>868</v>
      </c>
      <c r="W57" s="85" t="s">
        <v>868</v>
      </c>
      <c r="X57" s="85" t="s">
        <v>868</v>
      </c>
      <c r="Y57" s="85" t="s">
        <v>868</v>
      </c>
      <c r="Z57" s="85" t="s">
        <v>868</v>
      </c>
      <c r="AA57" s="85" t="s">
        <v>868</v>
      </c>
      <c r="AB57" s="85" t="s">
        <v>868</v>
      </c>
      <c r="AC57" s="85" t="s">
        <v>868</v>
      </c>
      <c r="AD57" s="85" t="s">
        <v>868</v>
      </c>
      <c r="AE57" s="85" t="s">
        <v>868</v>
      </c>
      <c r="AF57" s="85" t="s">
        <v>868</v>
      </c>
      <c r="AG57" s="85" t="s">
        <v>868</v>
      </c>
      <c r="AH57" s="85" t="s">
        <v>868</v>
      </c>
    </row>
    <row r="58" spans="1:34" ht="60" x14ac:dyDescent="0.25">
      <c r="A58" s="58" t="s">
        <v>855</v>
      </c>
      <c r="B58" s="259" t="s">
        <v>856</v>
      </c>
      <c r="C58" s="17"/>
      <c r="D58" s="85" t="s">
        <v>868</v>
      </c>
      <c r="E58" s="85" t="s">
        <v>868</v>
      </c>
      <c r="F58" s="85" t="s">
        <v>868</v>
      </c>
      <c r="G58" s="85" t="s">
        <v>868</v>
      </c>
      <c r="H58" s="85" t="s">
        <v>868</v>
      </c>
      <c r="I58" s="85" t="s">
        <v>868</v>
      </c>
      <c r="J58" s="85" t="s">
        <v>868</v>
      </c>
      <c r="K58" s="85" t="s">
        <v>868</v>
      </c>
      <c r="L58" s="85" t="s">
        <v>868</v>
      </c>
      <c r="M58" s="85" t="s">
        <v>868</v>
      </c>
      <c r="N58" s="85" t="s">
        <v>868</v>
      </c>
      <c r="O58" s="85" t="s">
        <v>868</v>
      </c>
      <c r="P58" s="85" t="s">
        <v>868</v>
      </c>
      <c r="Q58" s="85" t="s">
        <v>868</v>
      </c>
      <c r="R58" s="85" t="s">
        <v>868</v>
      </c>
      <c r="S58" s="85" t="s">
        <v>868</v>
      </c>
      <c r="T58" s="85" t="s">
        <v>868</v>
      </c>
      <c r="U58" s="85" t="s">
        <v>868</v>
      </c>
      <c r="V58" s="85" t="s">
        <v>868</v>
      </c>
      <c r="W58" s="85" t="s">
        <v>868</v>
      </c>
      <c r="X58" s="85" t="s">
        <v>868</v>
      </c>
      <c r="Y58" s="85" t="s">
        <v>868</v>
      </c>
      <c r="Z58" s="85" t="s">
        <v>868</v>
      </c>
      <c r="AA58" s="85" t="s">
        <v>868</v>
      </c>
      <c r="AB58" s="85" t="s">
        <v>868</v>
      </c>
      <c r="AC58" s="85" t="s">
        <v>868</v>
      </c>
      <c r="AD58" s="85" t="s">
        <v>868</v>
      </c>
      <c r="AE58" s="85" t="s">
        <v>868</v>
      </c>
      <c r="AF58" s="85" t="s">
        <v>868</v>
      </c>
      <c r="AG58" s="85" t="s">
        <v>868</v>
      </c>
      <c r="AH58" s="85" t="s">
        <v>868</v>
      </c>
    </row>
    <row r="59" spans="1:34" ht="60" x14ac:dyDescent="0.25">
      <c r="A59" s="58" t="s">
        <v>857</v>
      </c>
      <c r="B59" s="259" t="s">
        <v>858</v>
      </c>
      <c r="C59" s="17"/>
      <c r="D59" s="85" t="s">
        <v>868</v>
      </c>
      <c r="E59" s="85" t="s">
        <v>868</v>
      </c>
      <c r="F59" s="85" t="s">
        <v>868</v>
      </c>
      <c r="G59" s="85" t="s">
        <v>868</v>
      </c>
      <c r="H59" s="85" t="s">
        <v>868</v>
      </c>
      <c r="I59" s="85" t="s">
        <v>868</v>
      </c>
      <c r="J59" s="85" t="s">
        <v>868</v>
      </c>
      <c r="K59" s="85" t="s">
        <v>868</v>
      </c>
      <c r="L59" s="85" t="s">
        <v>868</v>
      </c>
      <c r="M59" s="85" t="s">
        <v>868</v>
      </c>
      <c r="N59" s="85" t="s">
        <v>868</v>
      </c>
      <c r="O59" s="85" t="s">
        <v>868</v>
      </c>
      <c r="P59" s="85" t="s">
        <v>868</v>
      </c>
      <c r="Q59" s="85" t="s">
        <v>868</v>
      </c>
      <c r="R59" s="85" t="s">
        <v>868</v>
      </c>
      <c r="S59" s="85" t="s">
        <v>868</v>
      </c>
      <c r="T59" s="85" t="s">
        <v>868</v>
      </c>
      <c r="U59" s="85" t="s">
        <v>868</v>
      </c>
      <c r="V59" s="85" t="s">
        <v>868</v>
      </c>
      <c r="W59" s="85" t="s">
        <v>868</v>
      </c>
      <c r="X59" s="85" t="s">
        <v>868</v>
      </c>
      <c r="Y59" s="85" t="s">
        <v>868</v>
      </c>
      <c r="Z59" s="85" t="s">
        <v>868</v>
      </c>
      <c r="AA59" s="85" t="s">
        <v>868</v>
      </c>
      <c r="AB59" s="85" t="s">
        <v>868</v>
      </c>
      <c r="AC59" s="85" t="s">
        <v>868</v>
      </c>
      <c r="AD59" s="85" t="s">
        <v>868</v>
      </c>
      <c r="AE59" s="85" t="s">
        <v>868</v>
      </c>
      <c r="AF59" s="85" t="s">
        <v>868</v>
      </c>
      <c r="AG59" s="85" t="s">
        <v>868</v>
      </c>
      <c r="AH59" s="85" t="s">
        <v>868</v>
      </c>
    </row>
    <row r="60" spans="1:34" ht="36" x14ac:dyDescent="0.25">
      <c r="A60" s="58" t="s">
        <v>444</v>
      </c>
      <c r="B60" s="259" t="s">
        <v>859</v>
      </c>
      <c r="C60" s="17"/>
      <c r="D60" s="85" t="s">
        <v>868</v>
      </c>
      <c r="E60" s="267">
        <f>E64+E83</f>
        <v>0</v>
      </c>
      <c r="F60" s="267">
        <f t="shared" ref="F60:AH60" si="15">F64+F83</f>
        <v>0</v>
      </c>
      <c r="G60" s="267">
        <f t="shared" si="15"/>
        <v>4.5</v>
      </c>
      <c r="H60" s="267">
        <f t="shared" si="15"/>
        <v>0</v>
      </c>
      <c r="I60" s="267">
        <f t="shared" si="15"/>
        <v>0</v>
      </c>
      <c r="J60" s="267">
        <f t="shared" si="15"/>
        <v>0</v>
      </c>
      <c r="K60" s="267">
        <f t="shared" si="15"/>
        <v>0</v>
      </c>
      <c r="L60" s="267">
        <f t="shared" si="15"/>
        <v>0</v>
      </c>
      <c r="M60" s="267">
        <f t="shared" si="15"/>
        <v>0</v>
      </c>
      <c r="N60" s="267">
        <f t="shared" si="15"/>
        <v>0</v>
      </c>
      <c r="O60" s="267">
        <f t="shared" si="15"/>
        <v>0</v>
      </c>
      <c r="P60" s="267">
        <f t="shared" si="15"/>
        <v>0</v>
      </c>
      <c r="Q60" s="267">
        <f t="shared" si="15"/>
        <v>0</v>
      </c>
      <c r="R60" s="267">
        <f t="shared" si="15"/>
        <v>0</v>
      </c>
      <c r="S60" s="267">
        <f t="shared" si="15"/>
        <v>0</v>
      </c>
      <c r="T60" s="267">
        <f t="shared" si="15"/>
        <v>0</v>
      </c>
      <c r="U60" s="267">
        <f t="shared" si="15"/>
        <v>0</v>
      </c>
      <c r="V60" s="267">
        <f t="shared" si="15"/>
        <v>0</v>
      </c>
      <c r="W60" s="267">
        <f t="shared" si="15"/>
        <v>0</v>
      </c>
      <c r="X60" s="267">
        <f t="shared" si="15"/>
        <v>0</v>
      </c>
      <c r="Y60" s="267">
        <f t="shared" si="15"/>
        <v>0</v>
      </c>
      <c r="Z60" s="267">
        <f t="shared" si="15"/>
        <v>0</v>
      </c>
      <c r="AA60" s="267">
        <f t="shared" si="15"/>
        <v>0</v>
      </c>
      <c r="AB60" s="267">
        <f t="shared" si="15"/>
        <v>0</v>
      </c>
      <c r="AC60" s="267">
        <f t="shared" si="15"/>
        <v>0</v>
      </c>
      <c r="AD60" s="267">
        <f t="shared" si="15"/>
        <v>0</v>
      </c>
      <c r="AE60" s="267">
        <f t="shared" si="15"/>
        <v>0</v>
      </c>
      <c r="AF60" s="267">
        <f t="shared" si="15"/>
        <v>0</v>
      </c>
      <c r="AG60" s="267">
        <f t="shared" si="15"/>
        <v>0</v>
      </c>
      <c r="AH60" s="267">
        <f t="shared" si="15"/>
        <v>0</v>
      </c>
    </row>
    <row r="61" spans="1:34" ht="60" x14ac:dyDescent="0.25">
      <c r="A61" s="58" t="s">
        <v>442</v>
      </c>
      <c r="B61" s="259" t="s">
        <v>860</v>
      </c>
      <c r="C61" s="17"/>
      <c r="D61" s="85" t="s">
        <v>868</v>
      </c>
      <c r="E61" s="85" t="s">
        <v>868</v>
      </c>
      <c r="F61" s="85" t="s">
        <v>868</v>
      </c>
      <c r="G61" s="85" t="s">
        <v>868</v>
      </c>
      <c r="H61" s="85" t="s">
        <v>868</v>
      </c>
      <c r="I61" s="85" t="s">
        <v>868</v>
      </c>
      <c r="J61" s="85" t="s">
        <v>868</v>
      </c>
      <c r="K61" s="85" t="s">
        <v>868</v>
      </c>
      <c r="L61" s="85" t="s">
        <v>868</v>
      </c>
      <c r="M61" s="85" t="s">
        <v>868</v>
      </c>
      <c r="N61" s="85" t="s">
        <v>868</v>
      </c>
      <c r="O61" s="85" t="s">
        <v>868</v>
      </c>
      <c r="P61" s="85" t="s">
        <v>868</v>
      </c>
      <c r="Q61" s="85" t="s">
        <v>868</v>
      </c>
      <c r="R61" s="85" t="s">
        <v>868</v>
      </c>
      <c r="S61" s="85" t="s">
        <v>868</v>
      </c>
      <c r="T61" s="85" t="s">
        <v>868</v>
      </c>
      <c r="U61" s="85" t="s">
        <v>868</v>
      </c>
      <c r="V61" s="85" t="s">
        <v>868</v>
      </c>
      <c r="W61" s="85" t="s">
        <v>868</v>
      </c>
      <c r="X61" s="85" t="s">
        <v>868</v>
      </c>
      <c r="Y61" s="85" t="s">
        <v>868</v>
      </c>
      <c r="Z61" s="85" t="s">
        <v>868</v>
      </c>
      <c r="AA61" s="85" t="s">
        <v>868</v>
      </c>
      <c r="AB61" s="85" t="s">
        <v>868</v>
      </c>
      <c r="AC61" s="85" t="s">
        <v>868</v>
      </c>
      <c r="AD61" s="85" t="s">
        <v>868</v>
      </c>
      <c r="AE61" s="85" t="s">
        <v>868</v>
      </c>
      <c r="AF61" s="85" t="s">
        <v>868</v>
      </c>
      <c r="AG61" s="85" t="s">
        <v>868</v>
      </c>
      <c r="AH61" s="85" t="s">
        <v>868</v>
      </c>
    </row>
    <row r="62" spans="1:34" ht="24" x14ac:dyDescent="0.25">
      <c r="A62" s="58" t="s">
        <v>440</v>
      </c>
      <c r="B62" s="259" t="s">
        <v>861</v>
      </c>
      <c r="C62" s="17"/>
      <c r="D62" s="85" t="s">
        <v>868</v>
      </c>
      <c r="E62" s="85" t="s">
        <v>868</v>
      </c>
      <c r="F62" s="85" t="s">
        <v>868</v>
      </c>
      <c r="G62" s="85" t="s">
        <v>868</v>
      </c>
      <c r="H62" s="85" t="s">
        <v>868</v>
      </c>
      <c r="I62" s="85" t="s">
        <v>868</v>
      </c>
      <c r="J62" s="85" t="s">
        <v>868</v>
      </c>
      <c r="K62" s="85" t="s">
        <v>868</v>
      </c>
      <c r="L62" s="85" t="s">
        <v>868</v>
      </c>
      <c r="M62" s="85" t="s">
        <v>868</v>
      </c>
      <c r="N62" s="85" t="s">
        <v>868</v>
      </c>
      <c r="O62" s="85" t="s">
        <v>868</v>
      </c>
      <c r="P62" s="85" t="s">
        <v>868</v>
      </c>
      <c r="Q62" s="85" t="s">
        <v>868</v>
      </c>
      <c r="R62" s="85" t="s">
        <v>868</v>
      </c>
      <c r="S62" s="85" t="s">
        <v>868</v>
      </c>
      <c r="T62" s="85" t="s">
        <v>868</v>
      </c>
      <c r="U62" s="85" t="s">
        <v>868</v>
      </c>
      <c r="V62" s="85" t="s">
        <v>868</v>
      </c>
      <c r="W62" s="85" t="s">
        <v>868</v>
      </c>
      <c r="X62" s="85" t="s">
        <v>868</v>
      </c>
      <c r="Y62" s="85" t="s">
        <v>868</v>
      </c>
      <c r="Z62" s="85" t="s">
        <v>868</v>
      </c>
      <c r="AA62" s="85" t="s">
        <v>868</v>
      </c>
      <c r="AB62" s="85" t="s">
        <v>868</v>
      </c>
      <c r="AC62" s="85" t="s">
        <v>868</v>
      </c>
      <c r="AD62" s="85" t="s">
        <v>868</v>
      </c>
      <c r="AE62" s="85" t="s">
        <v>868</v>
      </c>
      <c r="AF62" s="85" t="s">
        <v>868</v>
      </c>
      <c r="AG62" s="85" t="s">
        <v>868</v>
      </c>
      <c r="AH62" s="85" t="s">
        <v>868</v>
      </c>
    </row>
    <row r="63" spans="1:34" ht="48" x14ac:dyDescent="0.25">
      <c r="A63" s="58" t="s">
        <v>436</v>
      </c>
      <c r="B63" s="259" t="s">
        <v>862</v>
      </c>
      <c r="C63" s="17"/>
      <c r="D63" s="85" t="s">
        <v>868</v>
      </c>
      <c r="E63" s="85" t="s">
        <v>868</v>
      </c>
      <c r="F63" s="85" t="s">
        <v>868</v>
      </c>
      <c r="G63" s="85" t="s">
        <v>868</v>
      </c>
      <c r="H63" s="85" t="s">
        <v>868</v>
      </c>
      <c r="I63" s="85" t="s">
        <v>868</v>
      </c>
      <c r="J63" s="85" t="s">
        <v>868</v>
      </c>
      <c r="K63" s="85" t="s">
        <v>868</v>
      </c>
      <c r="L63" s="85" t="s">
        <v>868</v>
      </c>
      <c r="M63" s="85" t="s">
        <v>868</v>
      </c>
      <c r="N63" s="85" t="s">
        <v>868</v>
      </c>
      <c r="O63" s="85" t="s">
        <v>868</v>
      </c>
      <c r="P63" s="85" t="s">
        <v>868</v>
      </c>
      <c r="Q63" s="85" t="s">
        <v>868</v>
      </c>
      <c r="R63" s="85" t="s">
        <v>868</v>
      </c>
      <c r="S63" s="85" t="s">
        <v>868</v>
      </c>
      <c r="T63" s="85" t="s">
        <v>868</v>
      </c>
      <c r="U63" s="85" t="s">
        <v>868</v>
      </c>
      <c r="V63" s="85" t="s">
        <v>868</v>
      </c>
      <c r="W63" s="85" t="s">
        <v>868</v>
      </c>
      <c r="X63" s="85" t="s">
        <v>868</v>
      </c>
      <c r="Y63" s="85" t="s">
        <v>868</v>
      </c>
      <c r="Z63" s="85" t="s">
        <v>868</v>
      </c>
      <c r="AA63" s="85" t="s">
        <v>868</v>
      </c>
      <c r="AB63" s="85" t="s">
        <v>868</v>
      </c>
      <c r="AC63" s="85" t="s">
        <v>868</v>
      </c>
      <c r="AD63" s="85" t="s">
        <v>868</v>
      </c>
      <c r="AE63" s="85" t="s">
        <v>868</v>
      </c>
      <c r="AF63" s="85" t="s">
        <v>868</v>
      </c>
      <c r="AG63" s="85" t="s">
        <v>868</v>
      </c>
      <c r="AH63" s="85" t="s">
        <v>868</v>
      </c>
    </row>
    <row r="64" spans="1:34" ht="36" x14ac:dyDescent="0.25">
      <c r="A64" s="58" t="s">
        <v>428</v>
      </c>
      <c r="B64" s="259" t="s">
        <v>863</v>
      </c>
      <c r="C64" s="17"/>
      <c r="D64" s="85" t="s">
        <v>868</v>
      </c>
      <c r="E64" s="267">
        <f>SUM(E65)</f>
        <v>0</v>
      </c>
      <c r="F64" s="266">
        <f t="shared" ref="F64:AH64" si="16">SUM(F65)</f>
        <v>0</v>
      </c>
      <c r="G64" s="291">
        <f t="shared" si="16"/>
        <v>4.5</v>
      </c>
      <c r="H64" s="267">
        <f t="shared" si="16"/>
        <v>0</v>
      </c>
      <c r="I64" s="267">
        <f t="shared" si="16"/>
        <v>0</v>
      </c>
      <c r="J64" s="267">
        <f t="shared" si="16"/>
        <v>0</v>
      </c>
      <c r="K64" s="267">
        <f t="shared" si="16"/>
        <v>0</v>
      </c>
      <c r="L64" s="267">
        <f t="shared" si="16"/>
        <v>0</v>
      </c>
      <c r="M64" s="267">
        <f t="shared" si="16"/>
        <v>0</v>
      </c>
      <c r="N64" s="267">
        <f t="shared" si="16"/>
        <v>0</v>
      </c>
      <c r="O64" s="267">
        <f t="shared" si="16"/>
        <v>0</v>
      </c>
      <c r="P64" s="267">
        <f t="shared" si="16"/>
        <v>0</v>
      </c>
      <c r="Q64" s="267">
        <f t="shared" si="16"/>
        <v>0</v>
      </c>
      <c r="R64" s="267">
        <f t="shared" si="16"/>
        <v>0</v>
      </c>
      <c r="S64" s="267">
        <f t="shared" si="16"/>
        <v>0</v>
      </c>
      <c r="T64" s="267">
        <f t="shared" si="16"/>
        <v>0</v>
      </c>
      <c r="U64" s="267">
        <f t="shared" si="16"/>
        <v>0</v>
      </c>
      <c r="V64" s="291">
        <f t="shared" si="16"/>
        <v>0</v>
      </c>
      <c r="W64" s="267">
        <f t="shared" si="16"/>
        <v>0</v>
      </c>
      <c r="X64" s="267">
        <f t="shared" si="16"/>
        <v>0</v>
      </c>
      <c r="Y64" s="267">
        <f t="shared" si="16"/>
        <v>0</v>
      </c>
      <c r="Z64" s="267">
        <f t="shared" si="16"/>
        <v>0</v>
      </c>
      <c r="AA64" s="267">
        <f t="shared" si="16"/>
        <v>0</v>
      </c>
      <c r="AB64" s="267">
        <f t="shared" si="16"/>
        <v>0</v>
      </c>
      <c r="AC64" s="267">
        <f t="shared" si="16"/>
        <v>0</v>
      </c>
      <c r="AD64" s="267">
        <f t="shared" si="16"/>
        <v>0</v>
      </c>
      <c r="AE64" s="267">
        <f t="shared" si="16"/>
        <v>0</v>
      </c>
      <c r="AF64" s="267">
        <f t="shared" si="16"/>
        <v>0</v>
      </c>
      <c r="AG64" s="267">
        <f t="shared" si="16"/>
        <v>0</v>
      </c>
      <c r="AH64" s="267">
        <f t="shared" si="16"/>
        <v>0</v>
      </c>
    </row>
    <row r="65" spans="1:34" ht="24" x14ac:dyDescent="0.25">
      <c r="A65" s="58" t="s">
        <v>817</v>
      </c>
      <c r="B65" s="259" t="s">
        <v>818</v>
      </c>
      <c r="C65" s="86"/>
      <c r="D65" s="85" t="s">
        <v>868</v>
      </c>
      <c r="E65" s="267">
        <f>SUM(E66:E81)</f>
        <v>0</v>
      </c>
      <c r="F65" s="267">
        <f t="shared" ref="F65:AH65" si="17">SUM(F66:F81)</f>
        <v>0</v>
      </c>
      <c r="G65" s="291">
        <f t="shared" si="17"/>
        <v>4.5</v>
      </c>
      <c r="H65" s="267">
        <f t="shared" si="17"/>
        <v>0</v>
      </c>
      <c r="I65" s="267">
        <f t="shared" si="17"/>
        <v>0</v>
      </c>
      <c r="J65" s="267">
        <f t="shared" si="17"/>
        <v>0</v>
      </c>
      <c r="K65" s="267">
        <f t="shared" si="17"/>
        <v>0</v>
      </c>
      <c r="L65" s="267">
        <f t="shared" si="17"/>
        <v>0</v>
      </c>
      <c r="M65" s="267">
        <f t="shared" si="17"/>
        <v>0</v>
      </c>
      <c r="N65" s="267">
        <f t="shared" si="17"/>
        <v>0</v>
      </c>
      <c r="O65" s="267">
        <f t="shared" si="17"/>
        <v>0</v>
      </c>
      <c r="P65" s="267">
        <f t="shared" si="17"/>
        <v>0</v>
      </c>
      <c r="Q65" s="267">
        <f t="shared" si="17"/>
        <v>0</v>
      </c>
      <c r="R65" s="267">
        <f t="shared" si="17"/>
        <v>0</v>
      </c>
      <c r="S65" s="267">
        <f t="shared" si="17"/>
        <v>0</v>
      </c>
      <c r="T65" s="267">
        <f t="shared" si="17"/>
        <v>0</v>
      </c>
      <c r="U65" s="267">
        <f t="shared" si="17"/>
        <v>0</v>
      </c>
      <c r="V65" s="291">
        <f t="shared" si="17"/>
        <v>0</v>
      </c>
      <c r="W65" s="267">
        <f t="shared" si="17"/>
        <v>0</v>
      </c>
      <c r="X65" s="267">
        <f t="shared" si="17"/>
        <v>0</v>
      </c>
      <c r="Y65" s="267">
        <f t="shared" si="17"/>
        <v>0</v>
      </c>
      <c r="Z65" s="267">
        <f t="shared" si="17"/>
        <v>0</v>
      </c>
      <c r="AA65" s="267">
        <f t="shared" si="17"/>
        <v>0</v>
      </c>
      <c r="AB65" s="267">
        <f t="shared" si="17"/>
        <v>0</v>
      </c>
      <c r="AC65" s="267">
        <f t="shared" si="17"/>
        <v>0</v>
      </c>
      <c r="AD65" s="267">
        <f t="shared" si="17"/>
        <v>0</v>
      </c>
      <c r="AE65" s="267">
        <f t="shared" si="17"/>
        <v>0</v>
      </c>
      <c r="AF65" s="267">
        <f t="shared" si="17"/>
        <v>0</v>
      </c>
      <c r="AG65" s="267">
        <f t="shared" si="17"/>
        <v>0</v>
      </c>
      <c r="AH65" s="267">
        <f t="shared" si="17"/>
        <v>0</v>
      </c>
    </row>
    <row r="66" spans="1:34" ht="33.75" x14ac:dyDescent="0.25">
      <c r="A66" s="257" t="s">
        <v>817</v>
      </c>
      <c r="B66" s="325" t="str">
        <f>'10'!B71</f>
        <v>Реконструкция ВЛ-10,0 кВ Ф-23  от ТП-40  до ТП-81 по адресу: Западная часть города  L= 4,5 км (3 провода)</v>
      </c>
      <c r="C66" s="72" t="str">
        <f>'10'!C71</f>
        <v>O_GES_06</v>
      </c>
      <c r="D66" s="85"/>
      <c r="E66" s="109"/>
      <c r="F66" s="109"/>
      <c r="G66" s="109">
        <v>4.5</v>
      </c>
      <c r="H66" s="109"/>
      <c r="I66" s="109"/>
      <c r="J66" s="265">
        <f>O66+T66+Y66+AD66</f>
        <v>0</v>
      </c>
      <c r="K66" s="265">
        <f t="shared" ref="K66:N66" si="18">P66+U66+Z66+AE66</f>
        <v>0</v>
      </c>
      <c r="L66" s="123">
        <f t="shared" si="18"/>
        <v>0</v>
      </c>
      <c r="M66" s="265">
        <f t="shared" si="18"/>
        <v>0</v>
      </c>
      <c r="N66" s="265">
        <f t="shared" si="18"/>
        <v>0</v>
      </c>
      <c r="O66" s="109"/>
      <c r="P66" s="109"/>
      <c r="Q66" s="109"/>
      <c r="R66" s="109"/>
      <c r="S66" s="109"/>
      <c r="T66" s="109"/>
      <c r="U66" s="109"/>
      <c r="V66" s="109"/>
      <c r="W66" s="109"/>
      <c r="X66" s="109"/>
      <c r="Y66" s="109"/>
      <c r="Z66" s="109"/>
      <c r="AA66" s="109"/>
      <c r="AB66" s="109"/>
      <c r="AC66" s="109"/>
      <c r="AD66" s="109"/>
      <c r="AE66" s="109"/>
      <c r="AF66" s="109"/>
      <c r="AG66" s="109"/>
      <c r="AH66" s="109"/>
    </row>
    <row r="67" spans="1:34" hidden="1" x14ac:dyDescent="0.25">
      <c r="A67" s="257" t="s">
        <v>817</v>
      </c>
      <c r="B67" s="325">
        <f>'10'!B72</f>
        <v>0</v>
      </c>
      <c r="C67" s="72">
        <f>'10'!C72</f>
        <v>0</v>
      </c>
      <c r="D67" s="85"/>
      <c r="E67" s="109"/>
      <c r="F67" s="109"/>
      <c r="G67" s="109"/>
      <c r="H67" s="109"/>
      <c r="I67" s="109"/>
      <c r="J67" s="265">
        <f t="shared" ref="J67:J81" si="19">O67+T67+Y67+AD67</f>
        <v>0</v>
      </c>
      <c r="K67" s="265">
        <f t="shared" ref="K67:K81" si="20">P67+U67+Z67+AE67</f>
        <v>0</v>
      </c>
      <c r="L67" s="123">
        <f t="shared" ref="L67:L81" si="21">Q67+V67+AA67+AF67</f>
        <v>0</v>
      </c>
      <c r="M67" s="265">
        <f t="shared" ref="M67:M81" si="22">R67+W67+AB67+AG67</f>
        <v>0</v>
      </c>
      <c r="N67" s="265">
        <f t="shared" ref="N67:N81" si="23">S67+X67+AC67+AH67</f>
        <v>0</v>
      </c>
      <c r="O67" s="109"/>
      <c r="P67" s="109"/>
      <c r="Q67" s="109"/>
      <c r="R67" s="109"/>
      <c r="S67" s="109"/>
      <c r="T67" s="109"/>
      <c r="U67" s="109"/>
      <c r="V67" s="109"/>
      <c r="W67" s="109"/>
      <c r="X67" s="109"/>
      <c r="Y67" s="109"/>
      <c r="Z67" s="109"/>
      <c r="AA67" s="109"/>
      <c r="AB67" s="109"/>
      <c r="AC67" s="109"/>
      <c r="AD67" s="109"/>
      <c r="AE67" s="109"/>
      <c r="AF67" s="109"/>
      <c r="AG67" s="109"/>
      <c r="AH67" s="109"/>
    </row>
    <row r="68" spans="1:34" hidden="1" x14ac:dyDescent="0.25">
      <c r="A68" s="257" t="s">
        <v>817</v>
      </c>
      <c r="B68" s="325">
        <f>'10'!B73</f>
        <v>0</v>
      </c>
      <c r="C68" s="72">
        <f>'10'!C73</f>
        <v>0</v>
      </c>
      <c r="D68" s="85"/>
      <c r="E68" s="109"/>
      <c r="F68" s="109"/>
      <c r="G68" s="109"/>
      <c r="H68" s="109"/>
      <c r="I68" s="109"/>
      <c r="J68" s="265">
        <f t="shared" si="19"/>
        <v>0</v>
      </c>
      <c r="K68" s="265">
        <f t="shared" si="20"/>
        <v>0</v>
      </c>
      <c r="L68" s="123">
        <f t="shared" si="21"/>
        <v>0</v>
      </c>
      <c r="M68" s="265">
        <f t="shared" si="22"/>
        <v>0</v>
      </c>
      <c r="N68" s="265">
        <f t="shared" si="23"/>
        <v>0</v>
      </c>
      <c r="O68" s="109"/>
      <c r="P68" s="109"/>
      <c r="Q68" s="109"/>
      <c r="R68" s="109"/>
      <c r="S68" s="109"/>
      <c r="T68" s="109"/>
      <c r="U68" s="109"/>
      <c r="V68" s="109"/>
      <c r="W68" s="109"/>
      <c r="X68" s="109"/>
      <c r="Y68" s="109"/>
      <c r="Z68" s="109"/>
      <c r="AA68" s="109"/>
      <c r="AB68" s="109"/>
      <c r="AC68" s="109"/>
      <c r="AD68" s="109"/>
      <c r="AE68" s="109"/>
      <c r="AF68" s="109"/>
      <c r="AG68" s="109"/>
      <c r="AH68" s="109"/>
    </row>
    <row r="69" spans="1:34" hidden="1" x14ac:dyDescent="0.25">
      <c r="A69" s="257" t="s">
        <v>817</v>
      </c>
      <c r="B69" s="325">
        <f>'10'!B74</f>
        <v>0</v>
      </c>
      <c r="C69" s="72">
        <f>'10'!C74</f>
        <v>0</v>
      </c>
      <c r="D69" s="85"/>
      <c r="E69" s="109"/>
      <c r="F69" s="109"/>
      <c r="G69" s="109"/>
      <c r="H69" s="109"/>
      <c r="I69" s="109"/>
      <c r="J69" s="265">
        <f t="shared" si="19"/>
        <v>0</v>
      </c>
      <c r="K69" s="265">
        <f t="shared" si="20"/>
        <v>0</v>
      </c>
      <c r="L69" s="123">
        <f t="shared" si="21"/>
        <v>0</v>
      </c>
      <c r="M69" s="265">
        <f t="shared" si="22"/>
        <v>0</v>
      </c>
      <c r="N69" s="265">
        <f t="shared" si="23"/>
        <v>0</v>
      </c>
      <c r="O69" s="109"/>
      <c r="P69" s="109"/>
      <c r="Q69" s="109"/>
      <c r="R69" s="109"/>
      <c r="S69" s="109"/>
      <c r="T69" s="109"/>
      <c r="U69" s="109"/>
      <c r="V69" s="109"/>
      <c r="W69" s="109"/>
      <c r="X69" s="109"/>
      <c r="Y69" s="109"/>
      <c r="Z69" s="109"/>
      <c r="AA69" s="109"/>
      <c r="AB69" s="109"/>
      <c r="AC69" s="109"/>
      <c r="AD69" s="109"/>
      <c r="AE69" s="109"/>
      <c r="AF69" s="109"/>
      <c r="AG69" s="109"/>
      <c r="AH69" s="109"/>
    </row>
    <row r="70" spans="1:34" hidden="1" x14ac:dyDescent="0.25">
      <c r="A70" s="257" t="s">
        <v>817</v>
      </c>
      <c r="B70" s="325">
        <f>'10'!B75</f>
        <v>0</v>
      </c>
      <c r="C70" s="72">
        <f>'10'!C75</f>
        <v>0</v>
      </c>
      <c r="D70" s="85"/>
      <c r="E70" s="109"/>
      <c r="F70" s="109"/>
      <c r="G70" s="109"/>
      <c r="H70" s="109"/>
      <c r="I70" s="109"/>
      <c r="J70" s="265">
        <f t="shared" si="19"/>
        <v>0</v>
      </c>
      <c r="K70" s="265">
        <f t="shared" si="20"/>
        <v>0</v>
      </c>
      <c r="L70" s="123">
        <f t="shared" si="21"/>
        <v>0</v>
      </c>
      <c r="M70" s="265">
        <f t="shared" si="22"/>
        <v>0</v>
      </c>
      <c r="N70" s="265">
        <f t="shared" si="23"/>
        <v>0</v>
      </c>
      <c r="O70" s="109"/>
      <c r="P70" s="109"/>
      <c r="Q70" s="109"/>
      <c r="R70" s="109"/>
      <c r="S70" s="109"/>
      <c r="T70" s="109"/>
      <c r="U70" s="109"/>
      <c r="V70" s="109"/>
      <c r="W70" s="109"/>
      <c r="X70" s="109"/>
      <c r="Y70" s="109"/>
      <c r="Z70" s="109"/>
      <c r="AA70" s="109"/>
      <c r="AB70" s="109"/>
      <c r="AC70" s="109"/>
      <c r="AD70" s="109"/>
      <c r="AE70" s="109"/>
      <c r="AF70" s="109"/>
      <c r="AG70" s="109"/>
      <c r="AH70" s="109"/>
    </row>
    <row r="71" spans="1:34" hidden="1" x14ac:dyDescent="0.25">
      <c r="A71" s="257" t="s">
        <v>817</v>
      </c>
      <c r="B71" s="325">
        <f>'10'!B76</f>
        <v>0</v>
      </c>
      <c r="C71" s="72">
        <f>'10'!C76</f>
        <v>0</v>
      </c>
      <c r="D71" s="85"/>
      <c r="E71" s="109"/>
      <c r="F71" s="109"/>
      <c r="G71" s="109"/>
      <c r="H71" s="109"/>
      <c r="I71" s="109"/>
      <c r="J71" s="265">
        <f t="shared" si="19"/>
        <v>0</v>
      </c>
      <c r="K71" s="265">
        <f t="shared" si="20"/>
        <v>0</v>
      </c>
      <c r="L71" s="123">
        <f t="shared" si="21"/>
        <v>0</v>
      </c>
      <c r="M71" s="265">
        <f t="shared" si="22"/>
        <v>0</v>
      </c>
      <c r="N71" s="265">
        <f t="shared" si="23"/>
        <v>0</v>
      </c>
      <c r="O71" s="109"/>
      <c r="P71" s="109"/>
      <c r="Q71" s="109"/>
      <c r="R71" s="109"/>
      <c r="S71" s="109"/>
      <c r="T71" s="109"/>
      <c r="U71" s="109"/>
      <c r="V71" s="109"/>
      <c r="W71" s="109"/>
      <c r="X71" s="109"/>
      <c r="Y71" s="109"/>
      <c r="Z71" s="109"/>
      <c r="AA71" s="109"/>
      <c r="AB71" s="109"/>
      <c r="AC71" s="109"/>
      <c r="AD71" s="109"/>
      <c r="AE71" s="109"/>
      <c r="AF71" s="109"/>
      <c r="AG71" s="109"/>
      <c r="AH71" s="109"/>
    </row>
    <row r="72" spans="1:34" hidden="1" x14ac:dyDescent="0.25">
      <c r="A72" s="257" t="s">
        <v>817</v>
      </c>
      <c r="B72" s="325">
        <f>'10'!B77</f>
        <v>0</v>
      </c>
      <c r="C72" s="72">
        <f>'10'!C77</f>
        <v>0</v>
      </c>
      <c r="D72" s="85"/>
      <c r="E72" s="109"/>
      <c r="F72" s="109"/>
      <c r="G72" s="109"/>
      <c r="H72" s="109"/>
      <c r="I72" s="109"/>
      <c r="J72" s="265">
        <f t="shared" si="19"/>
        <v>0</v>
      </c>
      <c r="K72" s="265">
        <f t="shared" si="20"/>
        <v>0</v>
      </c>
      <c r="L72" s="123">
        <f t="shared" si="21"/>
        <v>0</v>
      </c>
      <c r="M72" s="265">
        <f t="shared" si="22"/>
        <v>0</v>
      </c>
      <c r="N72" s="265">
        <f t="shared" si="23"/>
        <v>0</v>
      </c>
      <c r="O72" s="109"/>
      <c r="P72" s="109"/>
      <c r="Q72" s="109"/>
      <c r="R72" s="109"/>
      <c r="S72" s="109"/>
      <c r="T72" s="109"/>
      <c r="U72" s="109"/>
      <c r="V72" s="109"/>
      <c r="W72" s="109"/>
      <c r="X72" s="109"/>
      <c r="Y72" s="109"/>
      <c r="Z72" s="109"/>
      <c r="AA72" s="109"/>
      <c r="AB72" s="109"/>
      <c r="AC72" s="109"/>
      <c r="AD72" s="109"/>
      <c r="AE72" s="109"/>
      <c r="AF72" s="109"/>
      <c r="AG72" s="109"/>
      <c r="AH72" s="109"/>
    </row>
    <row r="73" spans="1:34" hidden="1" x14ac:dyDescent="0.25">
      <c r="A73" s="257" t="s">
        <v>817</v>
      </c>
      <c r="B73" s="325">
        <f>'10'!B78</f>
        <v>0</v>
      </c>
      <c r="C73" s="72">
        <f>'10'!C78</f>
        <v>0</v>
      </c>
      <c r="D73" s="85"/>
      <c r="E73" s="109"/>
      <c r="F73" s="109"/>
      <c r="G73" s="109"/>
      <c r="H73" s="109"/>
      <c r="I73" s="109"/>
      <c r="J73" s="265">
        <f t="shared" si="19"/>
        <v>0</v>
      </c>
      <c r="K73" s="265">
        <f t="shared" si="20"/>
        <v>0</v>
      </c>
      <c r="L73" s="123">
        <f t="shared" si="21"/>
        <v>0</v>
      </c>
      <c r="M73" s="265">
        <f t="shared" si="22"/>
        <v>0</v>
      </c>
      <c r="N73" s="265">
        <f t="shared" si="23"/>
        <v>0</v>
      </c>
      <c r="O73" s="109"/>
      <c r="P73" s="109"/>
      <c r="Q73" s="109"/>
      <c r="R73" s="109"/>
      <c r="S73" s="109"/>
      <c r="T73" s="109"/>
      <c r="U73" s="109"/>
      <c r="V73" s="109"/>
      <c r="W73" s="109"/>
      <c r="X73" s="109"/>
      <c r="Y73" s="109"/>
      <c r="Z73" s="109"/>
      <c r="AA73" s="109"/>
      <c r="AB73" s="109"/>
      <c r="AC73" s="109"/>
      <c r="AD73" s="109"/>
      <c r="AE73" s="109"/>
      <c r="AF73" s="109"/>
      <c r="AG73" s="109"/>
      <c r="AH73" s="109"/>
    </row>
    <row r="74" spans="1:34" hidden="1" x14ac:dyDescent="0.25">
      <c r="A74" s="257" t="s">
        <v>817</v>
      </c>
      <c r="B74" s="325">
        <f>'10'!B79</f>
        <v>0</v>
      </c>
      <c r="C74" s="72">
        <f>'10'!C79</f>
        <v>0</v>
      </c>
      <c r="D74" s="85"/>
      <c r="E74" s="109"/>
      <c r="F74" s="109"/>
      <c r="G74" s="109"/>
      <c r="H74" s="109"/>
      <c r="I74" s="109"/>
      <c r="J74" s="265">
        <f t="shared" si="19"/>
        <v>0</v>
      </c>
      <c r="K74" s="265">
        <f t="shared" si="20"/>
        <v>0</v>
      </c>
      <c r="L74" s="123">
        <f t="shared" si="21"/>
        <v>0</v>
      </c>
      <c r="M74" s="265">
        <f t="shared" si="22"/>
        <v>0</v>
      </c>
      <c r="N74" s="265">
        <f t="shared" si="23"/>
        <v>0</v>
      </c>
      <c r="O74" s="109"/>
      <c r="P74" s="109"/>
      <c r="Q74" s="109"/>
      <c r="R74" s="109"/>
      <c r="S74" s="109"/>
      <c r="T74" s="109"/>
      <c r="U74" s="109"/>
      <c r="V74" s="109"/>
      <c r="W74" s="109"/>
      <c r="X74" s="109"/>
      <c r="Y74" s="109"/>
      <c r="Z74" s="109"/>
      <c r="AA74" s="109"/>
      <c r="AB74" s="109"/>
      <c r="AC74" s="109"/>
      <c r="AD74" s="109"/>
      <c r="AE74" s="109"/>
      <c r="AF74" s="109"/>
      <c r="AG74" s="109"/>
      <c r="AH74" s="109"/>
    </row>
    <row r="75" spans="1:34" hidden="1" x14ac:dyDescent="0.25">
      <c r="A75" s="257" t="s">
        <v>817</v>
      </c>
      <c r="B75" s="325">
        <f>'10'!B80</f>
        <v>0</v>
      </c>
      <c r="C75" s="72">
        <f>'10'!C80</f>
        <v>0</v>
      </c>
      <c r="D75" s="85"/>
      <c r="E75" s="109"/>
      <c r="F75" s="109"/>
      <c r="G75" s="109"/>
      <c r="H75" s="109"/>
      <c r="I75" s="109"/>
      <c r="J75" s="265">
        <f t="shared" si="19"/>
        <v>0</v>
      </c>
      <c r="K75" s="265">
        <f t="shared" si="20"/>
        <v>0</v>
      </c>
      <c r="L75" s="123">
        <f t="shared" si="21"/>
        <v>0</v>
      </c>
      <c r="M75" s="265">
        <f t="shared" si="22"/>
        <v>0</v>
      </c>
      <c r="N75" s="265">
        <f t="shared" si="23"/>
        <v>0</v>
      </c>
      <c r="O75" s="109"/>
      <c r="P75" s="109"/>
      <c r="Q75" s="109"/>
      <c r="R75" s="109"/>
      <c r="S75" s="109"/>
      <c r="T75" s="109"/>
      <c r="U75" s="109"/>
      <c r="V75" s="109"/>
      <c r="W75" s="109"/>
      <c r="X75" s="109"/>
      <c r="Y75" s="109"/>
      <c r="Z75" s="109"/>
      <c r="AA75" s="109"/>
      <c r="AB75" s="109"/>
      <c r="AC75" s="109"/>
      <c r="AD75" s="109"/>
      <c r="AE75" s="109"/>
      <c r="AF75" s="109"/>
      <c r="AG75" s="109"/>
      <c r="AH75" s="109"/>
    </row>
    <row r="76" spans="1:34" hidden="1" x14ac:dyDescent="0.25">
      <c r="A76" s="257" t="s">
        <v>817</v>
      </c>
      <c r="B76" s="325">
        <f>'10'!B81</f>
        <v>0</v>
      </c>
      <c r="C76" s="72">
        <f>'10'!C81</f>
        <v>0</v>
      </c>
      <c r="D76" s="85"/>
      <c r="E76" s="109"/>
      <c r="F76" s="109"/>
      <c r="G76" s="109"/>
      <c r="H76" s="109"/>
      <c r="I76" s="109"/>
      <c r="J76" s="265">
        <f t="shared" si="19"/>
        <v>0</v>
      </c>
      <c r="K76" s="265">
        <f t="shared" si="20"/>
        <v>0</v>
      </c>
      <c r="L76" s="123">
        <f t="shared" si="21"/>
        <v>0</v>
      </c>
      <c r="M76" s="265">
        <f t="shared" si="22"/>
        <v>0</v>
      </c>
      <c r="N76" s="265">
        <f t="shared" si="23"/>
        <v>0</v>
      </c>
      <c r="O76" s="109"/>
      <c r="P76" s="109"/>
      <c r="Q76" s="109"/>
      <c r="R76" s="109"/>
      <c r="S76" s="109"/>
      <c r="T76" s="109"/>
      <c r="U76" s="109"/>
      <c r="V76" s="109"/>
      <c r="W76" s="109"/>
      <c r="X76" s="109"/>
      <c r="Y76" s="109"/>
      <c r="Z76" s="109"/>
      <c r="AA76" s="109"/>
      <c r="AB76" s="109"/>
      <c r="AC76" s="109"/>
      <c r="AD76" s="109"/>
      <c r="AE76" s="109"/>
      <c r="AF76" s="109"/>
      <c r="AG76" s="109"/>
      <c r="AH76" s="109"/>
    </row>
    <row r="77" spans="1:34" hidden="1" x14ac:dyDescent="0.25">
      <c r="A77" s="257" t="s">
        <v>817</v>
      </c>
      <c r="B77" s="325">
        <f>'10'!B82</f>
        <v>0</v>
      </c>
      <c r="C77" s="72">
        <f>'10'!C82</f>
        <v>0</v>
      </c>
      <c r="D77" s="85"/>
      <c r="E77" s="109"/>
      <c r="F77" s="109"/>
      <c r="G77" s="109"/>
      <c r="H77" s="109"/>
      <c r="I77" s="109"/>
      <c r="J77" s="265">
        <f t="shared" si="19"/>
        <v>0</v>
      </c>
      <c r="K77" s="265">
        <f t="shared" si="20"/>
        <v>0</v>
      </c>
      <c r="L77" s="123">
        <f t="shared" si="21"/>
        <v>0</v>
      </c>
      <c r="M77" s="265">
        <f t="shared" si="22"/>
        <v>0</v>
      </c>
      <c r="N77" s="265">
        <f t="shared" si="23"/>
        <v>0</v>
      </c>
      <c r="O77" s="109"/>
      <c r="P77" s="109"/>
      <c r="Q77" s="109"/>
      <c r="R77" s="109"/>
      <c r="S77" s="109"/>
      <c r="T77" s="109"/>
      <c r="U77" s="109"/>
      <c r="V77" s="109"/>
      <c r="W77" s="109"/>
      <c r="X77" s="109"/>
      <c r="Y77" s="109"/>
      <c r="Z77" s="109"/>
      <c r="AA77" s="109"/>
      <c r="AB77" s="109"/>
      <c r="AC77" s="109"/>
      <c r="AD77" s="109"/>
      <c r="AE77" s="109"/>
      <c r="AF77" s="109"/>
      <c r="AG77" s="109"/>
      <c r="AH77" s="109"/>
    </row>
    <row r="78" spans="1:34" hidden="1" x14ac:dyDescent="0.25">
      <c r="A78" s="257" t="s">
        <v>817</v>
      </c>
      <c r="B78" s="325">
        <f>'10'!B83</f>
        <v>0</v>
      </c>
      <c r="C78" s="72">
        <f>'10'!C83</f>
        <v>0</v>
      </c>
      <c r="D78" s="85"/>
      <c r="E78" s="109"/>
      <c r="F78" s="109"/>
      <c r="G78" s="109"/>
      <c r="H78" s="109"/>
      <c r="I78" s="109"/>
      <c r="J78" s="265">
        <f t="shared" si="19"/>
        <v>0</v>
      </c>
      <c r="K78" s="265">
        <f t="shared" si="20"/>
        <v>0</v>
      </c>
      <c r="L78" s="123">
        <f t="shared" si="21"/>
        <v>0</v>
      </c>
      <c r="M78" s="265">
        <f t="shared" si="22"/>
        <v>0</v>
      </c>
      <c r="N78" s="265">
        <f t="shared" si="23"/>
        <v>0</v>
      </c>
      <c r="O78" s="109"/>
      <c r="P78" s="109"/>
      <c r="Q78" s="109"/>
      <c r="R78" s="109"/>
      <c r="S78" s="109"/>
      <c r="T78" s="109"/>
      <c r="U78" s="109"/>
      <c r="V78" s="109"/>
      <c r="W78" s="109"/>
      <c r="X78" s="109"/>
      <c r="Y78" s="109"/>
      <c r="Z78" s="109"/>
      <c r="AA78" s="109"/>
      <c r="AB78" s="109"/>
      <c r="AC78" s="109"/>
      <c r="AD78" s="109"/>
      <c r="AE78" s="109"/>
      <c r="AF78" s="109"/>
      <c r="AG78" s="109"/>
      <c r="AH78" s="109"/>
    </row>
    <row r="79" spans="1:34" hidden="1" x14ac:dyDescent="0.25">
      <c r="A79" s="285" t="s">
        <v>817</v>
      </c>
      <c r="B79" s="325">
        <f>'10'!B84</f>
        <v>0</v>
      </c>
      <c r="C79" s="72">
        <f>'10'!C84</f>
        <v>0</v>
      </c>
      <c r="D79" s="84"/>
      <c r="E79" s="123"/>
      <c r="F79" s="123"/>
      <c r="G79" s="123"/>
      <c r="H79" s="123"/>
      <c r="I79" s="123"/>
      <c r="J79" s="265">
        <f t="shared" si="19"/>
        <v>0</v>
      </c>
      <c r="K79" s="265">
        <f t="shared" si="20"/>
        <v>0</v>
      </c>
      <c r="L79" s="123">
        <f t="shared" si="21"/>
        <v>0</v>
      </c>
      <c r="M79" s="265">
        <f t="shared" si="22"/>
        <v>0</v>
      </c>
      <c r="N79" s="265">
        <f t="shared" si="23"/>
        <v>0</v>
      </c>
      <c r="O79" s="123"/>
      <c r="P79" s="123"/>
      <c r="Q79" s="123"/>
      <c r="R79" s="123"/>
      <c r="S79" s="123"/>
      <c r="T79" s="123"/>
      <c r="U79" s="123"/>
      <c r="V79" s="309"/>
      <c r="W79" s="123"/>
      <c r="X79" s="123"/>
      <c r="Y79" s="123"/>
      <c r="Z79" s="123"/>
      <c r="AA79" s="123"/>
      <c r="AB79" s="123"/>
      <c r="AC79" s="123"/>
      <c r="AD79" s="123"/>
      <c r="AE79" s="123"/>
      <c r="AF79" s="123"/>
      <c r="AG79" s="123"/>
      <c r="AH79" s="123"/>
    </row>
    <row r="80" spans="1:34" hidden="1" x14ac:dyDescent="0.25">
      <c r="A80" s="285"/>
      <c r="B80" s="325">
        <f>'10'!B85</f>
        <v>0</v>
      </c>
      <c r="C80" s="72">
        <f>'10'!C85</f>
        <v>0</v>
      </c>
      <c r="D80" s="84"/>
      <c r="E80" s="123"/>
      <c r="F80" s="123"/>
      <c r="G80" s="123"/>
      <c r="H80" s="123"/>
      <c r="I80" s="123"/>
      <c r="J80" s="265">
        <f t="shared" si="19"/>
        <v>0</v>
      </c>
      <c r="K80" s="265">
        <f t="shared" si="20"/>
        <v>0</v>
      </c>
      <c r="L80" s="123">
        <f t="shared" si="21"/>
        <v>0</v>
      </c>
      <c r="M80" s="265">
        <f t="shared" si="22"/>
        <v>0</v>
      </c>
      <c r="N80" s="265">
        <f t="shared" si="23"/>
        <v>0</v>
      </c>
      <c r="O80" s="123"/>
      <c r="P80" s="123"/>
      <c r="Q80" s="123"/>
      <c r="R80" s="123"/>
      <c r="S80" s="123"/>
      <c r="T80" s="123"/>
      <c r="U80" s="123"/>
      <c r="V80" s="123"/>
      <c r="W80" s="123"/>
      <c r="X80" s="123"/>
      <c r="Y80" s="123"/>
      <c r="Z80" s="123"/>
      <c r="AA80" s="309"/>
      <c r="AB80" s="123"/>
      <c r="AC80" s="123"/>
      <c r="AD80" s="123"/>
      <c r="AE80" s="123"/>
      <c r="AF80" s="123"/>
      <c r="AG80" s="123"/>
      <c r="AH80" s="123"/>
    </row>
    <row r="81" spans="1:34" hidden="1" x14ac:dyDescent="0.25">
      <c r="A81" s="285"/>
      <c r="B81" s="95"/>
      <c r="C81" s="72"/>
      <c r="D81" s="84"/>
      <c r="E81" s="123"/>
      <c r="F81" s="123"/>
      <c r="G81" s="123"/>
      <c r="H81" s="123"/>
      <c r="I81" s="123"/>
      <c r="J81" s="265">
        <f t="shared" si="19"/>
        <v>0</v>
      </c>
      <c r="K81" s="265">
        <f t="shared" si="20"/>
        <v>0</v>
      </c>
      <c r="L81" s="123">
        <f t="shared" si="21"/>
        <v>0</v>
      </c>
      <c r="M81" s="265">
        <f t="shared" si="22"/>
        <v>0</v>
      </c>
      <c r="N81" s="265">
        <f t="shared" si="23"/>
        <v>0</v>
      </c>
      <c r="O81" s="123"/>
      <c r="P81" s="123"/>
      <c r="Q81" s="123"/>
      <c r="R81" s="123"/>
      <c r="S81" s="123"/>
      <c r="T81" s="123"/>
      <c r="U81" s="123"/>
      <c r="V81" s="123"/>
      <c r="W81" s="123"/>
      <c r="X81" s="123"/>
      <c r="Y81" s="123"/>
      <c r="Z81" s="123"/>
      <c r="AA81" s="123"/>
      <c r="AB81" s="123"/>
      <c r="AC81" s="123"/>
      <c r="AD81" s="123"/>
      <c r="AE81" s="123"/>
      <c r="AF81" s="123"/>
      <c r="AG81" s="123"/>
      <c r="AH81" s="123"/>
    </row>
    <row r="82" spans="1:34" ht="36" x14ac:dyDescent="0.25">
      <c r="A82" s="58" t="s">
        <v>864</v>
      </c>
      <c r="B82" s="259" t="s">
        <v>865</v>
      </c>
      <c r="C82" s="58"/>
      <c r="D82" s="85" t="s">
        <v>868</v>
      </c>
      <c r="E82" s="85" t="s">
        <v>868</v>
      </c>
      <c r="F82" s="85" t="s">
        <v>868</v>
      </c>
      <c r="G82" s="85" t="s">
        <v>868</v>
      </c>
      <c r="H82" s="85" t="s">
        <v>868</v>
      </c>
      <c r="I82" s="85" t="s">
        <v>868</v>
      </c>
      <c r="J82" s="85" t="s">
        <v>868</v>
      </c>
      <c r="K82" s="85" t="s">
        <v>868</v>
      </c>
      <c r="L82" s="85" t="s">
        <v>868</v>
      </c>
      <c r="M82" s="85" t="s">
        <v>868</v>
      </c>
      <c r="N82" s="85" t="s">
        <v>868</v>
      </c>
      <c r="O82" s="85" t="s">
        <v>868</v>
      </c>
      <c r="P82" s="85" t="s">
        <v>868</v>
      </c>
      <c r="Q82" s="85" t="s">
        <v>868</v>
      </c>
      <c r="R82" s="85" t="s">
        <v>868</v>
      </c>
      <c r="S82" s="85" t="s">
        <v>868</v>
      </c>
      <c r="T82" s="85" t="s">
        <v>868</v>
      </c>
      <c r="U82" s="85" t="s">
        <v>868</v>
      </c>
      <c r="V82" s="85" t="s">
        <v>868</v>
      </c>
      <c r="W82" s="85" t="s">
        <v>868</v>
      </c>
      <c r="X82" s="85" t="s">
        <v>868</v>
      </c>
      <c r="Y82" s="85" t="s">
        <v>868</v>
      </c>
      <c r="Z82" s="85" t="s">
        <v>868</v>
      </c>
      <c r="AA82" s="85" t="s">
        <v>868</v>
      </c>
      <c r="AB82" s="85" t="s">
        <v>868</v>
      </c>
      <c r="AC82" s="85" t="s">
        <v>868</v>
      </c>
      <c r="AD82" s="85" t="s">
        <v>868</v>
      </c>
      <c r="AE82" s="85" t="s">
        <v>868</v>
      </c>
      <c r="AF82" s="85" t="s">
        <v>868</v>
      </c>
      <c r="AG82" s="85" t="s">
        <v>868</v>
      </c>
      <c r="AH82" s="85" t="s">
        <v>868</v>
      </c>
    </row>
    <row r="83" spans="1:34" ht="36" x14ac:dyDescent="0.25">
      <c r="A83" s="58" t="s">
        <v>426</v>
      </c>
      <c r="B83" s="259" t="s">
        <v>866</v>
      </c>
      <c r="C83" s="58"/>
      <c r="D83" s="85" t="s">
        <v>868</v>
      </c>
      <c r="E83" s="266">
        <f>SUM(E84)</f>
        <v>0</v>
      </c>
      <c r="F83" s="266">
        <f t="shared" ref="F83:AH83" si="24">SUM(F84)</f>
        <v>0</v>
      </c>
      <c r="G83" s="266">
        <f t="shared" si="24"/>
        <v>0</v>
      </c>
      <c r="H83" s="266">
        <f t="shared" si="24"/>
        <v>0</v>
      </c>
      <c r="I83" s="266">
        <f t="shared" si="24"/>
        <v>0</v>
      </c>
      <c r="J83" s="266">
        <f t="shared" si="24"/>
        <v>0</v>
      </c>
      <c r="K83" s="266">
        <f t="shared" si="24"/>
        <v>0</v>
      </c>
      <c r="L83" s="266">
        <f t="shared" si="24"/>
        <v>0</v>
      </c>
      <c r="M83" s="266">
        <f t="shared" si="24"/>
        <v>0</v>
      </c>
      <c r="N83" s="266">
        <f t="shared" si="24"/>
        <v>0</v>
      </c>
      <c r="O83" s="266">
        <f t="shared" si="24"/>
        <v>0</v>
      </c>
      <c r="P83" s="266">
        <f t="shared" si="24"/>
        <v>0</v>
      </c>
      <c r="Q83" s="266">
        <f t="shared" si="24"/>
        <v>0</v>
      </c>
      <c r="R83" s="266">
        <f t="shared" si="24"/>
        <v>0</v>
      </c>
      <c r="S83" s="266">
        <f t="shared" si="24"/>
        <v>0</v>
      </c>
      <c r="T83" s="266">
        <f t="shared" si="24"/>
        <v>0</v>
      </c>
      <c r="U83" s="266">
        <f t="shared" si="24"/>
        <v>0</v>
      </c>
      <c r="V83" s="266">
        <f t="shared" si="24"/>
        <v>0</v>
      </c>
      <c r="W83" s="266">
        <f t="shared" si="24"/>
        <v>0</v>
      </c>
      <c r="X83" s="266">
        <f t="shared" si="24"/>
        <v>0</v>
      </c>
      <c r="Y83" s="266">
        <f t="shared" si="24"/>
        <v>0</v>
      </c>
      <c r="Z83" s="266">
        <f t="shared" si="24"/>
        <v>0</v>
      </c>
      <c r="AA83" s="266">
        <f t="shared" si="24"/>
        <v>0</v>
      </c>
      <c r="AB83" s="266">
        <f t="shared" si="24"/>
        <v>0</v>
      </c>
      <c r="AC83" s="266">
        <f t="shared" si="24"/>
        <v>0</v>
      </c>
      <c r="AD83" s="266">
        <f t="shared" si="24"/>
        <v>0</v>
      </c>
      <c r="AE83" s="266">
        <f t="shared" si="24"/>
        <v>0</v>
      </c>
      <c r="AF83" s="266">
        <f t="shared" si="24"/>
        <v>0</v>
      </c>
      <c r="AG83" s="266">
        <f t="shared" si="24"/>
        <v>0</v>
      </c>
      <c r="AH83" s="266">
        <f t="shared" si="24"/>
        <v>0</v>
      </c>
    </row>
    <row r="84" spans="1:34" ht="36" x14ac:dyDescent="0.25">
      <c r="A84" s="58" t="s">
        <v>424</v>
      </c>
      <c r="B84" s="259" t="s">
        <v>819</v>
      </c>
      <c r="C84" s="86"/>
      <c r="D84" s="85" t="s">
        <v>868</v>
      </c>
      <c r="E84" s="266">
        <f t="shared" ref="E84:AH84" si="25">SUM(E85:E85)</f>
        <v>0</v>
      </c>
      <c r="F84" s="266">
        <f t="shared" si="25"/>
        <v>0</v>
      </c>
      <c r="G84" s="266">
        <f t="shared" si="25"/>
        <v>0</v>
      </c>
      <c r="H84" s="266">
        <f t="shared" si="25"/>
        <v>0</v>
      </c>
      <c r="I84" s="266">
        <f t="shared" si="25"/>
        <v>0</v>
      </c>
      <c r="J84" s="266">
        <f t="shared" si="25"/>
        <v>0</v>
      </c>
      <c r="K84" s="266">
        <f t="shared" si="25"/>
        <v>0</v>
      </c>
      <c r="L84" s="266">
        <f t="shared" si="25"/>
        <v>0</v>
      </c>
      <c r="M84" s="266">
        <f t="shared" si="25"/>
        <v>0</v>
      </c>
      <c r="N84" s="266">
        <f t="shared" si="25"/>
        <v>0</v>
      </c>
      <c r="O84" s="266">
        <f t="shared" si="25"/>
        <v>0</v>
      </c>
      <c r="P84" s="266">
        <f t="shared" si="25"/>
        <v>0</v>
      </c>
      <c r="Q84" s="266">
        <f t="shared" si="25"/>
        <v>0</v>
      </c>
      <c r="R84" s="266">
        <f t="shared" si="25"/>
        <v>0</v>
      </c>
      <c r="S84" s="266">
        <f t="shared" si="25"/>
        <v>0</v>
      </c>
      <c r="T84" s="266">
        <f t="shared" si="25"/>
        <v>0</v>
      </c>
      <c r="U84" s="266">
        <f t="shared" si="25"/>
        <v>0</v>
      </c>
      <c r="V84" s="266">
        <f t="shared" si="25"/>
        <v>0</v>
      </c>
      <c r="W84" s="266">
        <f t="shared" si="25"/>
        <v>0</v>
      </c>
      <c r="X84" s="266">
        <f t="shared" si="25"/>
        <v>0</v>
      </c>
      <c r="Y84" s="266">
        <f t="shared" si="25"/>
        <v>0</v>
      </c>
      <c r="Z84" s="266">
        <f t="shared" si="25"/>
        <v>0</v>
      </c>
      <c r="AA84" s="266">
        <f t="shared" si="25"/>
        <v>0</v>
      </c>
      <c r="AB84" s="266">
        <f t="shared" si="25"/>
        <v>0</v>
      </c>
      <c r="AC84" s="266">
        <f t="shared" si="25"/>
        <v>0</v>
      </c>
      <c r="AD84" s="266">
        <f t="shared" si="25"/>
        <v>0</v>
      </c>
      <c r="AE84" s="266">
        <f t="shared" si="25"/>
        <v>0</v>
      </c>
      <c r="AF84" s="266">
        <f t="shared" si="25"/>
        <v>0</v>
      </c>
      <c r="AG84" s="266">
        <f t="shared" si="25"/>
        <v>0</v>
      </c>
      <c r="AH84" s="266">
        <f t="shared" si="25"/>
        <v>0</v>
      </c>
    </row>
    <row r="85" spans="1:34" hidden="1" x14ac:dyDescent="0.25">
      <c r="A85" s="285" t="s">
        <v>424</v>
      </c>
      <c r="B85" s="95"/>
      <c r="C85" s="72"/>
      <c r="D85" s="123"/>
      <c r="E85" s="123"/>
      <c r="F85" s="123"/>
      <c r="G85" s="123"/>
      <c r="H85" s="123"/>
      <c r="I85" s="123"/>
      <c r="J85" s="265">
        <f>O85+T85+Y85+AD85</f>
        <v>0</v>
      </c>
      <c r="K85" s="265">
        <f t="shared" ref="K85" si="26">P85+U85+Z85+AE85</f>
        <v>0</v>
      </c>
      <c r="L85" s="265">
        <f t="shared" ref="L85" si="27">Q85+V85+AA85+AF85</f>
        <v>0</v>
      </c>
      <c r="M85" s="265">
        <f t="shared" ref="M85" si="28">R85+W85+AB85+AG85</f>
        <v>0</v>
      </c>
      <c r="N85" s="265">
        <f t="shared" ref="N85" si="29">S85+X85+AC85+AH85</f>
        <v>0</v>
      </c>
      <c r="O85" s="123"/>
      <c r="P85" s="123"/>
      <c r="Q85" s="123"/>
      <c r="R85" s="123"/>
      <c r="S85" s="123"/>
      <c r="T85" s="123"/>
      <c r="U85" s="123"/>
      <c r="V85" s="123"/>
      <c r="W85" s="123"/>
      <c r="X85" s="123"/>
      <c r="Y85" s="123"/>
      <c r="Z85" s="123"/>
      <c r="AA85" s="123"/>
      <c r="AB85" s="123"/>
      <c r="AC85" s="123"/>
      <c r="AD85" s="123"/>
      <c r="AE85" s="123"/>
      <c r="AF85" s="123"/>
      <c r="AG85" s="123"/>
      <c r="AH85" s="123"/>
    </row>
    <row r="86" spans="1:34" ht="24" x14ac:dyDescent="0.25">
      <c r="A86" s="58" t="s">
        <v>420</v>
      </c>
      <c r="B86" s="259" t="s">
        <v>867</v>
      </c>
      <c r="C86" s="85"/>
      <c r="D86" s="85" t="s">
        <v>868</v>
      </c>
      <c r="E86" s="85" t="s">
        <v>868</v>
      </c>
      <c r="F86" s="85" t="s">
        <v>868</v>
      </c>
      <c r="G86" s="85" t="s">
        <v>868</v>
      </c>
      <c r="H86" s="85" t="s">
        <v>868</v>
      </c>
      <c r="I86" s="85" t="s">
        <v>868</v>
      </c>
      <c r="J86" s="85" t="s">
        <v>868</v>
      </c>
      <c r="K86" s="85" t="s">
        <v>868</v>
      </c>
      <c r="L86" s="85" t="s">
        <v>868</v>
      </c>
      <c r="M86" s="85" t="s">
        <v>868</v>
      </c>
      <c r="N86" s="85" t="s">
        <v>868</v>
      </c>
      <c r="O86" s="85" t="s">
        <v>868</v>
      </c>
      <c r="P86" s="85" t="s">
        <v>868</v>
      </c>
      <c r="Q86" s="85" t="s">
        <v>868</v>
      </c>
      <c r="R86" s="85" t="s">
        <v>868</v>
      </c>
      <c r="S86" s="85" t="s">
        <v>868</v>
      </c>
      <c r="T86" s="85" t="s">
        <v>868</v>
      </c>
      <c r="U86" s="85" t="s">
        <v>868</v>
      </c>
      <c r="V86" s="85" t="s">
        <v>868</v>
      </c>
      <c r="W86" s="85" t="s">
        <v>868</v>
      </c>
      <c r="X86" s="85" t="s">
        <v>868</v>
      </c>
      <c r="Y86" s="85" t="s">
        <v>868</v>
      </c>
      <c r="Z86" s="85" t="s">
        <v>868</v>
      </c>
      <c r="AA86" s="85" t="s">
        <v>868</v>
      </c>
      <c r="AB86" s="85" t="s">
        <v>868</v>
      </c>
      <c r="AC86" s="85" t="s">
        <v>868</v>
      </c>
      <c r="AD86" s="85" t="s">
        <v>868</v>
      </c>
      <c r="AE86" s="85" t="s">
        <v>868</v>
      </c>
      <c r="AF86" s="85" t="s">
        <v>868</v>
      </c>
      <c r="AG86" s="85" t="s">
        <v>868</v>
      </c>
      <c r="AH86" s="85" t="s">
        <v>868</v>
      </c>
    </row>
    <row r="87" spans="1:34" ht="24" x14ac:dyDescent="0.25">
      <c r="A87" s="58" t="s">
        <v>418</v>
      </c>
      <c r="B87" s="259" t="s">
        <v>869</v>
      </c>
      <c r="C87" s="85"/>
      <c r="D87" s="85" t="s">
        <v>868</v>
      </c>
      <c r="E87" s="85" t="s">
        <v>868</v>
      </c>
      <c r="F87" s="85" t="s">
        <v>868</v>
      </c>
      <c r="G87" s="85" t="s">
        <v>868</v>
      </c>
      <c r="H87" s="85" t="s">
        <v>868</v>
      </c>
      <c r="I87" s="85" t="s">
        <v>868</v>
      </c>
      <c r="J87" s="85" t="s">
        <v>868</v>
      </c>
      <c r="K87" s="85" t="s">
        <v>868</v>
      </c>
      <c r="L87" s="85" t="s">
        <v>868</v>
      </c>
      <c r="M87" s="85" t="s">
        <v>868</v>
      </c>
      <c r="N87" s="85" t="s">
        <v>868</v>
      </c>
      <c r="O87" s="85" t="s">
        <v>868</v>
      </c>
      <c r="P87" s="85" t="s">
        <v>868</v>
      </c>
      <c r="Q87" s="85" t="s">
        <v>868</v>
      </c>
      <c r="R87" s="85" t="s">
        <v>868</v>
      </c>
      <c r="S87" s="85" t="s">
        <v>868</v>
      </c>
      <c r="T87" s="85" t="s">
        <v>868</v>
      </c>
      <c r="U87" s="85" t="s">
        <v>868</v>
      </c>
      <c r="V87" s="85" t="s">
        <v>868</v>
      </c>
      <c r="W87" s="85" t="s">
        <v>868</v>
      </c>
      <c r="X87" s="85" t="s">
        <v>868</v>
      </c>
      <c r="Y87" s="85" t="s">
        <v>868</v>
      </c>
      <c r="Z87" s="85" t="s">
        <v>868</v>
      </c>
      <c r="AA87" s="85" t="s">
        <v>868</v>
      </c>
      <c r="AB87" s="85" t="s">
        <v>868</v>
      </c>
      <c r="AC87" s="85" t="s">
        <v>868</v>
      </c>
      <c r="AD87" s="85" t="s">
        <v>868</v>
      </c>
      <c r="AE87" s="85" t="s">
        <v>868</v>
      </c>
      <c r="AF87" s="85" t="s">
        <v>868</v>
      </c>
      <c r="AG87" s="85" t="s">
        <v>868</v>
      </c>
      <c r="AH87" s="85" t="s">
        <v>868</v>
      </c>
    </row>
    <row r="88" spans="1:34" ht="36" x14ac:dyDescent="0.25">
      <c r="A88" s="58" t="s">
        <v>416</v>
      </c>
      <c r="B88" s="259" t="s">
        <v>870</v>
      </c>
      <c r="C88" s="85"/>
      <c r="D88" s="85" t="s">
        <v>868</v>
      </c>
      <c r="E88" s="85" t="s">
        <v>868</v>
      </c>
      <c r="F88" s="85" t="s">
        <v>868</v>
      </c>
      <c r="G88" s="85" t="s">
        <v>868</v>
      </c>
      <c r="H88" s="85" t="s">
        <v>868</v>
      </c>
      <c r="I88" s="85" t="s">
        <v>868</v>
      </c>
      <c r="J88" s="85" t="s">
        <v>868</v>
      </c>
      <c r="K88" s="85" t="s">
        <v>868</v>
      </c>
      <c r="L88" s="85" t="s">
        <v>868</v>
      </c>
      <c r="M88" s="85" t="s">
        <v>868</v>
      </c>
      <c r="N88" s="85" t="s">
        <v>868</v>
      </c>
      <c r="O88" s="85" t="s">
        <v>868</v>
      </c>
      <c r="P88" s="85" t="s">
        <v>868</v>
      </c>
      <c r="Q88" s="85" t="s">
        <v>868</v>
      </c>
      <c r="R88" s="85" t="s">
        <v>868</v>
      </c>
      <c r="S88" s="85" t="s">
        <v>868</v>
      </c>
      <c r="T88" s="85" t="s">
        <v>868</v>
      </c>
      <c r="U88" s="85" t="s">
        <v>868</v>
      </c>
      <c r="V88" s="85" t="s">
        <v>868</v>
      </c>
      <c r="W88" s="85" t="s">
        <v>868</v>
      </c>
      <c r="X88" s="85" t="s">
        <v>868</v>
      </c>
      <c r="Y88" s="85" t="s">
        <v>868</v>
      </c>
      <c r="Z88" s="85" t="s">
        <v>868</v>
      </c>
      <c r="AA88" s="85" t="s">
        <v>868</v>
      </c>
      <c r="AB88" s="85" t="s">
        <v>868</v>
      </c>
      <c r="AC88" s="85" t="s">
        <v>868</v>
      </c>
      <c r="AD88" s="85" t="s">
        <v>868</v>
      </c>
      <c r="AE88" s="85" t="s">
        <v>868</v>
      </c>
      <c r="AF88" s="85" t="s">
        <v>868</v>
      </c>
      <c r="AG88" s="85" t="s">
        <v>868</v>
      </c>
      <c r="AH88" s="85" t="s">
        <v>868</v>
      </c>
    </row>
    <row r="89" spans="1:34" ht="48" x14ac:dyDescent="0.25">
      <c r="A89" s="58" t="s">
        <v>414</v>
      </c>
      <c r="B89" s="259" t="s">
        <v>871</v>
      </c>
      <c r="C89" s="85"/>
      <c r="D89" s="85" t="s">
        <v>868</v>
      </c>
      <c r="E89" s="85" t="s">
        <v>868</v>
      </c>
      <c r="F89" s="85" t="s">
        <v>868</v>
      </c>
      <c r="G89" s="85" t="s">
        <v>868</v>
      </c>
      <c r="H89" s="85" t="s">
        <v>868</v>
      </c>
      <c r="I89" s="85" t="s">
        <v>868</v>
      </c>
      <c r="J89" s="85" t="s">
        <v>868</v>
      </c>
      <c r="K89" s="85" t="s">
        <v>868</v>
      </c>
      <c r="L89" s="85" t="s">
        <v>868</v>
      </c>
      <c r="M89" s="85" t="s">
        <v>868</v>
      </c>
      <c r="N89" s="85" t="s">
        <v>868</v>
      </c>
      <c r="O89" s="85" t="s">
        <v>868</v>
      </c>
      <c r="P89" s="85" t="s">
        <v>868</v>
      </c>
      <c r="Q89" s="85" t="s">
        <v>868</v>
      </c>
      <c r="R89" s="85" t="s">
        <v>868</v>
      </c>
      <c r="S89" s="85" t="s">
        <v>868</v>
      </c>
      <c r="T89" s="85" t="s">
        <v>868</v>
      </c>
      <c r="U89" s="85" t="s">
        <v>868</v>
      </c>
      <c r="V89" s="85" t="s">
        <v>868</v>
      </c>
      <c r="W89" s="85" t="s">
        <v>868</v>
      </c>
      <c r="X89" s="85" t="s">
        <v>868</v>
      </c>
      <c r="Y89" s="85" t="s">
        <v>868</v>
      </c>
      <c r="Z89" s="85" t="s">
        <v>868</v>
      </c>
      <c r="AA89" s="85" t="s">
        <v>868</v>
      </c>
      <c r="AB89" s="85" t="s">
        <v>868</v>
      </c>
      <c r="AC89" s="85" t="s">
        <v>868</v>
      </c>
      <c r="AD89" s="85" t="s">
        <v>868</v>
      </c>
      <c r="AE89" s="85" t="s">
        <v>868</v>
      </c>
      <c r="AF89" s="85" t="s">
        <v>868</v>
      </c>
      <c r="AG89" s="85" t="s">
        <v>868</v>
      </c>
      <c r="AH89" s="85" t="s">
        <v>868</v>
      </c>
    </row>
    <row r="90" spans="1:34" ht="36" x14ac:dyDescent="0.25">
      <c r="A90" s="58" t="s">
        <v>412</v>
      </c>
      <c r="B90" s="259" t="s">
        <v>872</v>
      </c>
      <c r="C90" s="85"/>
      <c r="D90" s="85" t="s">
        <v>868</v>
      </c>
      <c r="E90" s="85" t="s">
        <v>868</v>
      </c>
      <c r="F90" s="85" t="s">
        <v>868</v>
      </c>
      <c r="G90" s="85" t="s">
        <v>868</v>
      </c>
      <c r="H90" s="85" t="s">
        <v>868</v>
      </c>
      <c r="I90" s="85" t="s">
        <v>868</v>
      </c>
      <c r="J90" s="85" t="s">
        <v>868</v>
      </c>
      <c r="K90" s="85" t="s">
        <v>868</v>
      </c>
      <c r="L90" s="85" t="s">
        <v>868</v>
      </c>
      <c r="M90" s="85" t="s">
        <v>868</v>
      </c>
      <c r="N90" s="85" t="s">
        <v>868</v>
      </c>
      <c r="O90" s="85" t="s">
        <v>868</v>
      </c>
      <c r="P90" s="85" t="s">
        <v>868</v>
      </c>
      <c r="Q90" s="85" t="s">
        <v>868</v>
      </c>
      <c r="R90" s="85" t="s">
        <v>868</v>
      </c>
      <c r="S90" s="85" t="s">
        <v>868</v>
      </c>
      <c r="T90" s="85" t="s">
        <v>868</v>
      </c>
      <c r="U90" s="85" t="s">
        <v>868</v>
      </c>
      <c r="V90" s="85" t="s">
        <v>868</v>
      </c>
      <c r="W90" s="85" t="s">
        <v>868</v>
      </c>
      <c r="X90" s="85" t="s">
        <v>868</v>
      </c>
      <c r="Y90" s="85" t="s">
        <v>868</v>
      </c>
      <c r="Z90" s="85" t="s">
        <v>868</v>
      </c>
      <c r="AA90" s="85" t="s">
        <v>868</v>
      </c>
      <c r="AB90" s="85" t="s">
        <v>868</v>
      </c>
      <c r="AC90" s="85" t="s">
        <v>868</v>
      </c>
      <c r="AD90" s="85" t="s">
        <v>868</v>
      </c>
      <c r="AE90" s="85" t="s">
        <v>868</v>
      </c>
      <c r="AF90" s="85" t="s">
        <v>868</v>
      </c>
      <c r="AG90" s="85" t="s">
        <v>868</v>
      </c>
      <c r="AH90" s="85" t="s">
        <v>868</v>
      </c>
    </row>
    <row r="91" spans="1:34" ht="36" x14ac:dyDescent="0.25">
      <c r="A91" s="58" t="s">
        <v>410</v>
      </c>
      <c r="B91" s="259" t="s">
        <v>873</v>
      </c>
      <c r="C91" s="85"/>
      <c r="D91" s="85" t="s">
        <v>868</v>
      </c>
      <c r="E91" s="85" t="s">
        <v>868</v>
      </c>
      <c r="F91" s="85" t="s">
        <v>868</v>
      </c>
      <c r="G91" s="85" t="s">
        <v>868</v>
      </c>
      <c r="H91" s="85" t="s">
        <v>868</v>
      </c>
      <c r="I91" s="85" t="s">
        <v>868</v>
      </c>
      <c r="J91" s="85" t="s">
        <v>868</v>
      </c>
      <c r="K91" s="85" t="s">
        <v>868</v>
      </c>
      <c r="L91" s="85" t="s">
        <v>868</v>
      </c>
      <c r="M91" s="85" t="s">
        <v>868</v>
      </c>
      <c r="N91" s="85" t="s">
        <v>868</v>
      </c>
      <c r="O91" s="85" t="s">
        <v>868</v>
      </c>
      <c r="P91" s="85" t="s">
        <v>868</v>
      </c>
      <c r="Q91" s="85" t="s">
        <v>868</v>
      </c>
      <c r="R91" s="85" t="s">
        <v>868</v>
      </c>
      <c r="S91" s="85" t="s">
        <v>868</v>
      </c>
      <c r="T91" s="85" t="s">
        <v>868</v>
      </c>
      <c r="U91" s="85" t="s">
        <v>868</v>
      </c>
      <c r="V91" s="85" t="s">
        <v>868</v>
      </c>
      <c r="W91" s="85" t="s">
        <v>868</v>
      </c>
      <c r="X91" s="85" t="s">
        <v>868</v>
      </c>
      <c r="Y91" s="85" t="s">
        <v>868</v>
      </c>
      <c r="Z91" s="85" t="s">
        <v>868</v>
      </c>
      <c r="AA91" s="85" t="s">
        <v>868</v>
      </c>
      <c r="AB91" s="85" t="s">
        <v>868</v>
      </c>
      <c r="AC91" s="85" t="s">
        <v>868</v>
      </c>
      <c r="AD91" s="85" t="s">
        <v>868</v>
      </c>
      <c r="AE91" s="85" t="s">
        <v>868</v>
      </c>
      <c r="AF91" s="85" t="s">
        <v>868</v>
      </c>
      <c r="AG91" s="85" t="s">
        <v>868</v>
      </c>
      <c r="AH91" s="85" t="s">
        <v>868</v>
      </c>
    </row>
    <row r="92" spans="1:34" ht="48" x14ac:dyDescent="0.25">
      <c r="A92" s="58" t="s">
        <v>874</v>
      </c>
      <c r="B92" s="259" t="s">
        <v>875</v>
      </c>
      <c r="C92" s="85"/>
      <c r="D92" s="85" t="s">
        <v>868</v>
      </c>
      <c r="E92" s="85" t="s">
        <v>868</v>
      </c>
      <c r="F92" s="85" t="s">
        <v>868</v>
      </c>
      <c r="G92" s="85" t="s">
        <v>868</v>
      </c>
      <c r="H92" s="85" t="s">
        <v>868</v>
      </c>
      <c r="I92" s="85" t="s">
        <v>868</v>
      </c>
      <c r="J92" s="85" t="s">
        <v>868</v>
      </c>
      <c r="K92" s="85" t="s">
        <v>868</v>
      </c>
      <c r="L92" s="85" t="s">
        <v>868</v>
      </c>
      <c r="M92" s="85" t="s">
        <v>868</v>
      </c>
      <c r="N92" s="85" t="s">
        <v>868</v>
      </c>
      <c r="O92" s="85" t="s">
        <v>868</v>
      </c>
      <c r="P92" s="85" t="s">
        <v>868</v>
      </c>
      <c r="Q92" s="85" t="s">
        <v>868</v>
      </c>
      <c r="R92" s="85" t="s">
        <v>868</v>
      </c>
      <c r="S92" s="85" t="s">
        <v>868</v>
      </c>
      <c r="T92" s="85" t="s">
        <v>868</v>
      </c>
      <c r="U92" s="85" t="s">
        <v>868</v>
      </c>
      <c r="V92" s="85" t="s">
        <v>868</v>
      </c>
      <c r="W92" s="85" t="s">
        <v>868</v>
      </c>
      <c r="X92" s="85" t="s">
        <v>868</v>
      </c>
      <c r="Y92" s="85" t="s">
        <v>868</v>
      </c>
      <c r="Z92" s="85" t="s">
        <v>868</v>
      </c>
      <c r="AA92" s="85" t="s">
        <v>868</v>
      </c>
      <c r="AB92" s="85" t="s">
        <v>868</v>
      </c>
      <c r="AC92" s="85" t="s">
        <v>868</v>
      </c>
      <c r="AD92" s="85" t="s">
        <v>868</v>
      </c>
      <c r="AE92" s="85" t="s">
        <v>868</v>
      </c>
      <c r="AF92" s="85" t="s">
        <v>868</v>
      </c>
      <c r="AG92" s="85" t="s">
        <v>868</v>
      </c>
      <c r="AH92" s="85" t="s">
        <v>868</v>
      </c>
    </row>
    <row r="93" spans="1:34" ht="48" x14ac:dyDescent="0.25">
      <c r="A93" s="58" t="s">
        <v>876</v>
      </c>
      <c r="B93" s="259" t="s">
        <v>877</v>
      </c>
      <c r="C93" s="85"/>
      <c r="D93" s="85" t="s">
        <v>868</v>
      </c>
      <c r="E93" s="85" t="s">
        <v>868</v>
      </c>
      <c r="F93" s="85" t="s">
        <v>868</v>
      </c>
      <c r="G93" s="85" t="s">
        <v>868</v>
      </c>
      <c r="H93" s="85" t="s">
        <v>868</v>
      </c>
      <c r="I93" s="85" t="s">
        <v>868</v>
      </c>
      <c r="J93" s="85" t="s">
        <v>868</v>
      </c>
      <c r="K93" s="85" t="s">
        <v>868</v>
      </c>
      <c r="L93" s="85" t="s">
        <v>868</v>
      </c>
      <c r="M93" s="85" t="s">
        <v>868</v>
      </c>
      <c r="N93" s="85" t="s">
        <v>868</v>
      </c>
      <c r="O93" s="85" t="s">
        <v>868</v>
      </c>
      <c r="P93" s="85" t="s">
        <v>868</v>
      </c>
      <c r="Q93" s="85" t="s">
        <v>868</v>
      </c>
      <c r="R93" s="85" t="s">
        <v>868</v>
      </c>
      <c r="S93" s="85" t="s">
        <v>868</v>
      </c>
      <c r="T93" s="85" t="s">
        <v>868</v>
      </c>
      <c r="U93" s="85" t="s">
        <v>868</v>
      </c>
      <c r="V93" s="85" t="s">
        <v>868</v>
      </c>
      <c r="W93" s="85" t="s">
        <v>868</v>
      </c>
      <c r="X93" s="85" t="s">
        <v>868</v>
      </c>
      <c r="Y93" s="85" t="s">
        <v>868</v>
      </c>
      <c r="Z93" s="85" t="s">
        <v>868</v>
      </c>
      <c r="AA93" s="85" t="s">
        <v>868</v>
      </c>
      <c r="AB93" s="85" t="s">
        <v>868</v>
      </c>
      <c r="AC93" s="85" t="s">
        <v>868</v>
      </c>
      <c r="AD93" s="85" t="s">
        <v>868</v>
      </c>
      <c r="AE93" s="85" t="s">
        <v>868</v>
      </c>
      <c r="AF93" s="85" t="s">
        <v>868</v>
      </c>
      <c r="AG93" s="85" t="s">
        <v>868</v>
      </c>
      <c r="AH93" s="85" t="s">
        <v>868</v>
      </c>
    </row>
    <row r="94" spans="1:34" ht="24" x14ac:dyDescent="0.25">
      <c r="A94" s="58" t="s">
        <v>878</v>
      </c>
      <c r="B94" s="259" t="s">
        <v>879</v>
      </c>
      <c r="C94" s="85"/>
      <c r="D94" s="85" t="s">
        <v>868</v>
      </c>
      <c r="E94" s="85" t="s">
        <v>868</v>
      </c>
      <c r="F94" s="85" t="s">
        <v>868</v>
      </c>
      <c r="G94" s="85" t="s">
        <v>868</v>
      </c>
      <c r="H94" s="85" t="s">
        <v>868</v>
      </c>
      <c r="I94" s="85" t="s">
        <v>868</v>
      </c>
      <c r="J94" s="85" t="s">
        <v>868</v>
      </c>
      <c r="K94" s="85" t="s">
        <v>868</v>
      </c>
      <c r="L94" s="85" t="s">
        <v>868</v>
      </c>
      <c r="M94" s="85" t="s">
        <v>868</v>
      </c>
      <c r="N94" s="85" t="s">
        <v>868</v>
      </c>
      <c r="O94" s="85" t="s">
        <v>868</v>
      </c>
      <c r="P94" s="85" t="s">
        <v>868</v>
      </c>
      <c r="Q94" s="85" t="s">
        <v>868</v>
      </c>
      <c r="R94" s="85" t="s">
        <v>868</v>
      </c>
      <c r="S94" s="85" t="s">
        <v>868</v>
      </c>
      <c r="T94" s="85" t="s">
        <v>868</v>
      </c>
      <c r="U94" s="85" t="s">
        <v>868</v>
      </c>
      <c r="V94" s="85" t="s">
        <v>868</v>
      </c>
      <c r="W94" s="85" t="s">
        <v>868</v>
      </c>
      <c r="X94" s="85" t="s">
        <v>868</v>
      </c>
      <c r="Y94" s="85" t="s">
        <v>868</v>
      </c>
      <c r="Z94" s="85" t="s">
        <v>868</v>
      </c>
      <c r="AA94" s="85" t="s">
        <v>868</v>
      </c>
      <c r="AB94" s="85" t="s">
        <v>868</v>
      </c>
      <c r="AC94" s="85" t="s">
        <v>868</v>
      </c>
      <c r="AD94" s="85" t="s">
        <v>868</v>
      </c>
      <c r="AE94" s="85" t="s">
        <v>868</v>
      </c>
      <c r="AF94" s="85" t="s">
        <v>868</v>
      </c>
      <c r="AG94" s="85" t="s">
        <v>868</v>
      </c>
      <c r="AH94" s="85" t="s">
        <v>868</v>
      </c>
    </row>
    <row r="95" spans="1:34" ht="36" x14ac:dyDescent="0.25">
      <c r="A95" s="58" t="s">
        <v>880</v>
      </c>
      <c r="B95" s="259" t="s">
        <v>881</v>
      </c>
      <c r="C95" s="85"/>
      <c r="D95" s="85" t="s">
        <v>868</v>
      </c>
      <c r="E95" s="85" t="s">
        <v>868</v>
      </c>
      <c r="F95" s="85" t="s">
        <v>868</v>
      </c>
      <c r="G95" s="85" t="s">
        <v>868</v>
      </c>
      <c r="H95" s="85" t="s">
        <v>868</v>
      </c>
      <c r="I95" s="85" t="s">
        <v>868</v>
      </c>
      <c r="J95" s="85" t="s">
        <v>868</v>
      </c>
      <c r="K95" s="85" t="s">
        <v>868</v>
      </c>
      <c r="L95" s="85" t="s">
        <v>868</v>
      </c>
      <c r="M95" s="85" t="s">
        <v>868</v>
      </c>
      <c r="N95" s="85" t="s">
        <v>868</v>
      </c>
      <c r="O95" s="85" t="s">
        <v>868</v>
      </c>
      <c r="P95" s="85" t="s">
        <v>868</v>
      </c>
      <c r="Q95" s="85" t="s">
        <v>868</v>
      </c>
      <c r="R95" s="85" t="s">
        <v>868</v>
      </c>
      <c r="S95" s="85" t="s">
        <v>868</v>
      </c>
      <c r="T95" s="85" t="s">
        <v>868</v>
      </c>
      <c r="U95" s="85" t="s">
        <v>868</v>
      </c>
      <c r="V95" s="85" t="s">
        <v>868</v>
      </c>
      <c r="W95" s="85" t="s">
        <v>868</v>
      </c>
      <c r="X95" s="85" t="s">
        <v>868</v>
      </c>
      <c r="Y95" s="85" t="s">
        <v>868</v>
      </c>
      <c r="Z95" s="85" t="s">
        <v>868</v>
      </c>
      <c r="AA95" s="85" t="s">
        <v>868</v>
      </c>
      <c r="AB95" s="85" t="s">
        <v>868</v>
      </c>
      <c r="AC95" s="85" t="s">
        <v>868</v>
      </c>
      <c r="AD95" s="85" t="s">
        <v>868</v>
      </c>
      <c r="AE95" s="85" t="s">
        <v>868</v>
      </c>
      <c r="AF95" s="85" t="s">
        <v>868</v>
      </c>
      <c r="AG95" s="85" t="s">
        <v>868</v>
      </c>
      <c r="AH95" s="85" t="s">
        <v>868</v>
      </c>
    </row>
    <row r="96" spans="1:34" ht="48" x14ac:dyDescent="0.25">
      <c r="A96" s="58" t="s">
        <v>406</v>
      </c>
      <c r="B96" s="259" t="s">
        <v>882</v>
      </c>
      <c r="C96" s="85"/>
      <c r="D96" s="85" t="s">
        <v>868</v>
      </c>
      <c r="E96" s="85" t="s">
        <v>868</v>
      </c>
      <c r="F96" s="85" t="s">
        <v>868</v>
      </c>
      <c r="G96" s="85" t="s">
        <v>868</v>
      </c>
      <c r="H96" s="85" t="s">
        <v>868</v>
      </c>
      <c r="I96" s="85" t="s">
        <v>868</v>
      </c>
      <c r="J96" s="85" t="s">
        <v>868</v>
      </c>
      <c r="K96" s="85" t="s">
        <v>868</v>
      </c>
      <c r="L96" s="85" t="s">
        <v>868</v>
      </c>
      <c r="M96" s="85" t="s">
        <v>868</v>
      </c>
      <c r="N96" s="85" t="s">
        <v>868</v>
      </c>
      <c r="O96" s="85" t="s">
        <v>868</v>
      </c>
      <c r="P96" s="85" t="s">
        <v>868</v>
      </c>
      <c r="Q96" s="85" t="s">
        <v>868</v>
      </c>
      <c r="R96" s="85" t="s">
        <v>868</v>
      </c>
      <c r="S96" s="85" t="s">
        <v>868</v>
      </c>
      <c r="T96" s="85" t="s">
        <v>868</v>
      </c>
      <c r="U96" s="85" t="s">
        <v>868</v>
      </c>
      <c r="V96" s="85" t="s">
        <v>868</v>
      </c>
      <c r="W96" s="85" t="s">
        <v>868</v>
      </c>
      <c r="X96" s="85" t="s">
        <v>868</v>
      </c>
      <c r="Y96" s="85" t="s">
        <v>868</v>
      </c>
      <c r="Z96" s="85" t="s">
        <v>868</v>
      </c>
      <c r="AA96" s="85" t="s">
        <v>868</v>
      </c>
      <c r="AB96" s="85" t="s">
        <v>868</v>
      </c>
      <c r="AC96" s="85" t="s">
        <v>868</v>
      </c>
      <c r="AD96" s="85" t="s">
        <v>868</v>
      </c>
      <c r="AE96" s="85" t="s">
        <v>868</v>
      </c>
      <c r="AF96" s="85" t="s">
        <v>868</v>
      </c>
      <c r="AG96" s="85" t="s">
        <v>868</v>
      </c>
      <c r="AH96" s="85" t="s">
        <v>868</v>
      </c>
    </row>
    <row r="97" spans="1:34" ht="48" x14ac:dyDescent="0.25">
      <c r="A97" s="58" t="s">
        <v>883</v>
      </c>
      <c r="B97" s="259" t="s">
        <v>884</v>
      </c>
      <c r="C97" s="85"/>
      <c r="D97" s="85" t="s">
        <v>868</v>
      </c>
      <c r="E97" s="85" t="s">
        <v>868</v>
      </c>
      <c r="F97" s="85" t="s">
        <v>868</v>
      </c>
      <c r="G97" s="85" t="s">
        <v>868</v>
      </c>
      <c r="H97" s="85" t="s">
        <v>868</v>
      </c>
      <c r="I97" s="85" t="s">
        <v>868</v>
      </c>
      <c r="J97" s="85" t="s">
        <v>868</v>
      </c>
      <c r="K97" s="85" t="s">
        <v>868</v>
      </c>
      <c r="L97" s="85" t="s">
        <v>868</v>
      </c>
      <c r="M97" s="85" t="s">
        <v>868</v>
      </c>
      <c r="N97" s="85" t="s">
        <v>868</v>
      </c>
      <c r="O97" s="85" t="s">
        <v>868</v>
      </c>
      <c r="P97" s="85" t="s">
        <v>868</v>
      </c>
      <c r="Q97" s="85" t="s">
        <v>868</v>
      </c>
      <c r="R97" s="85" t="s">
        <v>868</v>
      </c>
      <c r="S97" s="85" t="s">
        <v>868</v>
      </c>
      <c r="T97" s="85" t="s">
        <v>868</v>
      </c>
      <c r="U97" s="85" t="s">
        <v>868</v>
      </c>
      <c r="V97" s="85" t="s">
        <v>868</v>
      </c>
      <c r="W97" s="85" t="s">
        <v>868</v>
      </c>
      <c r="X97" s="85" t="s">
        <v>868</v>
      </c>
      <c r="Y97" s="85" t="s">
        <v>868</v>
      </c>
      <c r="Z97" s="85" t="s">
        <v>868</v>
      </c>
      <c r="AA97" s="85" t="s">
        <v>868</v>
      </c>
      <c r="AB97" s="85" t="s">
        <v>868</v>
      </c>
      <c r="AC97" s="85" t="s">
        <v>868</v>
      </c>
      <c r="AD97" s="85" t="s">
        <v>868</v>
      </c>
      <c r="AE97" s="85" t="s">
        <v>868</v>
      </c>
      <c r="AF97" s="85" t="s">
        <v>868</v>
      </c>
      <c r="AG97" s="85" t="s">
        <v>868</v>
      </c>
      <c r="AH97" s="85" t="s">
        <v>868</v>
      </c>
    </row>
    <row r="98" spans="1:34" ht="48" x14ac:dyDescent="0.25">
      <c r="A98" s="58" t="s">
        <v>885</v>
      </c>
      <c r="B98" s="259" t="s">
        <v>886</v>
      </c>
      <c r="C98" s="85"/>
      <c r="D98" s="85" t="s">
        <v>868</v>
      </c>
      <c r="E98" s="85" t="s">
        <v>868</v>
      </c>
      <c r="F98" s="85" t="s">
        <v>868</v>
      </c>
      <c r="G98" s="85" t="s">
        <v>868</v>
      </c>
      <c r="H98" s="85" t="s">
        <v>868</v>
      </c>
      <c r="I98" s="85" t="s">
        <v>868</v>
      </c>
      <c r="J98" s="85" t="s">
        <v>868</v>
      </c>
      <c r="K98" s="85" t="s">
        <v>868</v>
      </c>
      <c r="L98" s="85" t="s">
        <v>868</v>
      </c>
      <c r="M98" s="85" t="s">
        <v>868</v>
      </c>
      <c r="N98" s="85" t="s">
        <v>868</v>
      </c>
      <c r="O98" s="85" t="s">
        <v>868</v>
      </c>
      <c r="P98" s="85" t="s">
        <v>868</v>
      </c>
      <c r="Q98" s="85" t="s">
        <v>868</v>
      </c>
      <c r="R98" s="85" t="s">
        <v>868</v>
      </c>
      <c r="S98" s="85" t="s">
        <v>868</v>
      </c>
      <c r="T98" s="85" t="s">
        <v>868</v>
      </c>
      <c r="U98" s="85" t="s">
        <v>868</v>
      </c>
      <c r="V98" s="85" t="s">
        <v>868</v>
      </c>
      <c r="W98" s="85" t="s">
        <v>868</v>
      </c>
      <c r="X98" s="85" t="s">
        <v>868</v>
      </c>
      <c r="Y98" s="85" t="s">
        <v>868</v>
      </c>
      <c r="Z98" s="85" t="s">
        <v>868</v>
      </c>
      <c r="AA98" s="85" t="s">
        <v>868</v>
      </c>
      <c r="AB98" s="85" t="s">
        <v>868</v>
      </c>
      <c r="AC98" s="85" t="s">
        <v>868</v>
      </c>
      <c r="AD98" s="85" t="s">
        <v>868</v>
      </c>
      <c r="AE98" s="85" t="s">
        <v>868</v>
      </c>
      <c r="AF98" s="85" t="s">
        <v>868</v>
      </c>
      <c r="AG98" s="85" t="s">
        <v>868</v>
      </c>
      <c r="AH98" s="85" t="s">
        <v>868</v>
      </c>
    </row>
    <row r="99" spans="1:34" ht="36" x14ac:dyDescent="0.25">
      <c r="A99" s="58" t="s">
        <v>405</v>
      </c>
      <c r="B99" s="259" t="s">
        <v>887</v>
      </c>
      <c r="C99" s="85"/>
      <c r="D99" s="85" t="s">
        <v>868</v>
      </c>
      <c r="E99" s="267">
        <f>SUM(E100:E104)</f>
        <v>0</v>
      </c>
      <c r="F99" s="267">
        <f t="shared" ref="F99:AH99" si="30">SUM(F100:F104)</f>
        <v>0</v>
      </c>
      <c r="G99" s="267">
        <f t="shared" si="30"/>
        <v>2.5</v>
      </c>
      <c r="H99" s="267">
        <f t="shared" si="30"/>
        <v>0</v>
      </c>
      <c r="I99" s="267">
        <f t="shared" si="30"/>
        <v>0</v>
      </c>
      <c r="J99" s="267">
        <f t="shared" si="30"/>
        <v>0</v>
      </c>
      <c r="K99" s="267">
        <f t="shared" si="30"/>
        <v>0</v>
      </c>
      <c r="L99" s="267">
        <f t="shared" si="30"/>
        <v>0</v>
      </c>
      <c r="M99" s="267">
        <f t="shared" si="30"/>
        <v>0</v>
      </c>
      <c r="N99" s="267">
        <f t="shared" si="30"/>
        <v>0</v>
      </c>
      <c r="O99" s="267">
        <f t="shared" si="30"/>
        <v>0</v>
      </c>
      <c r="P99" s="267">
        <f t="shared" si="30"/>
        <v>0</v>
      </c>
      <c r="Q99" s="267">
        <f t="shared" si="30"/>
        <v>0</v>
      </c>
      <c r="R99" s="267">
        <f t="shared" si="30"/>
        <v>0</v>
      </c>
      <c r="S99" s="267">
        <f t="shared" si="30"/>
        <v>0</v>
      </c>
      <c r="T99" s="267">
        <f t="shared" si="30"/>
        <v>0</v>
      </c>
      <c r="U99" s="267">
        <f t="shared" si="30"/>
        <v>0</v>
      </c>
      <c r="V99" s="267">
        <f t="shared" si="30"/>
        <v>0</v>
      </c>
      <c r="W99" s="267">
        <f t="shared" si="30"/>
        <v>0</v>
      </c>
      <c r="X99" s="267">
        <f t="shared" si="30"/>
        <v>0</v>
      </c>
      <c r="Y99" s="267">
        <f t="shared" si="30"/>
        <v>0</v>
      </c>
      <c r="Z99" s="267">
        <f t="shared" si="30"/>
        <v>0</v>
      </c>
      <c r="AA99" s="267">
        <f t="shared" si="30"/>
        <v>0</v>
      </c>
      <c r="AB99" s="267">
        <f t="shared" si="30"/>
        <v>0</v>
      </c>
      <c r="AC99" s="267">
        <f t="shared" si="30"/>
        <v>0</v>
      </c>
      <c r="AD99" s="291">
        <f t="shared" si="30"/>
        <v>0</v>
      </c>
      <c r="AE99" s="267">
        <f t="shared" si="30"/>
        <v>0</v>
      </c>
      <c r="AF99" s="267">
        <f t="shared" si="30"/>
        <v>0</v>
      </c>
      <c r="AG99" s="267">
        <f t="shared" si="30"/>
        <v>0</v>
      </c>
      <c r="AH99" s="267">
        <f t="shared" si="30"/>
        <v>0</v>
      </c>
    </row>
    <row r="100" spans="1:34" ht="24" x14ac:dyDescent="0.25">
      <c r="A100" s="257" t="s">
        <v>403</v>
      </c>
      <c r="B100" s="258" t="str">
        <f>'10'!B108</f>
        <v xml:space="preserve">Строительство КЛ-10,0 кВ от опоры  Ф-112  до опоры в сторону ТП-83   L= 2,5 км </v>
      </c>
      <c r="C100" s="267" t="str">
        <f>'10'!C108</f>
        <v>O_GES_07</v>
      </c>
      <c r="D100" s="85"/>
      <c r="E100" s="269"/>
      <c r="F100" s="85"/>
      <c r="G100" s="269">
        <v>2.5</v>
      </c>
      <c r="H100" s="85"/>
      <c r="I100" s="85"/>
      <c r="J100" s="265">
        <f t="shared" ref="J100:J104" si="31">O100+T100+Y100+AD100</f>
        <v>0</v>
      </c>
      <c r="K100" s="265">
        <f t="shared" ref="K100:K104" si="32">P100+U100+Z100+AE100</f>
        <v>0</v>
      </c>
      <c r="L100" s="265">
        <f t="shared" ref="L100:L104" si="33">Q100+V100+AA100+AF100</f>
        <v>0</v>
      </c>
      <c r="M100" s="265">
        <f t="shared" ref="M100:M104" si="34">R100+W100+AB100+AG100</f>
        <v>0</v>
      </c>
      <c r="N100" s="265">
        <f t="shared" ref="N100:N104" si="35">S100+X100+AC100+AH100</f>
        <v>0</v>
      </c>
      <c r="O100" s="85"/>
      <c r="P100" s="85"/>
      <c r="Q100" s="109"/>
      <c r="R100" s="85"/>
      <c r="S100" s="85"/>
      <c r="T100" s="85"/>
      <c r="U100" s="85"/>
      <c r="V100" s="85"/>
      <c r="W100" s="85"/>
      <c r="X100" s="85"/>
      <c r="Y100" s="85"/>
      <c r="Z100" s="85"/>
      <c r="AA100" s="85"/>
      <c r="AB100" s="85"/>
      <c r="AC100" s="85"/>
      <c r="AD100" s="109"/>
      <c r="AE100" s="85"/>
      <c r="AF100" s="85"/>
      <c r="AG100" s="85"/>
      <c r="AH100" s="85"/>
    </row>
    <row r="101" spans="1:34" hidden="1" x14ac:dyDescent="0.25">
      <c r="A101" s="257" t="s">
        <v>403</v>
      </c>
      <c r="B101" s="258">
        <f>'10'!B109</f>
        <v>0</v>
      </c>
      <c r="C101" s="267">
        <f>'10'!C109</f>
        <v>0</v>
      </c>
      <c r="D101" s="85"/>
      <c r="E101" s="85"/>
      <c r="F101" s="85"/>
      <c r="G101" s="269"/>
      <c r="H101" s="85"/>
      <c r="I101" s="85"/>
      <c r="J101" s="265">
        <f t="shared" si="31"/>
        <v>0</v>
      </c>
      <c r="K101" s="265">
        <f t="shared" si="32"/>
        <v>0</v>
      </c>
      <c r="L101" s="265">
        <f t="shared" si="33"/>
        <v>0</v>
      </c>
      <c r="M101" s="265">
        <f t="shared" si="34"/>
        <v>0</v>
      </c>
      <c r="N101" s="265">
        <f t="shared" si="35"/>
        <v>0</v>
      </c>
      <c r="O101" s="85"/>
      <c r="P101" s="85"/>
      <c r="Q101" s="109"/>
      <c r="R101" s="85"/>
      <c r="S101" s="85"/>
      <c r="T101" s="85"/>
      <c r="U101" s="85"/>
      <c r="V101" s="85"/>
      <c r="W101" s="85"/>
      <c r="X101" s="85"/>
      <c r="Y101" s="85"/>
      <c r="Z101" s="85"/>
      <c r="AA101" s="85"/>
      <c r="AB101" s="85"/>
      <c r="AC101" s="85"/>
      <c r="AD101" s="85"/>
      <c r="AE101" s="85"/>
      <c r="AF101" s="85"/>
      <c r="AG101" s="85"/>
      <c r="AH101" s="85"/>
    </row>
    <row r="102" spans="1:34" hidden="1" x14ac:dyDescent="0.25">
      <c r="A102" s="257" t="s">
        <v>403</v>
      </c>
      <c r="B102" s="258">
        <f>'10'!B110</f>
        <v>0</v>
      </c>
      <c r="C102" s="267">
        <f>'10'!C110</f>
        <v>0</v>
      </c>
      <c r="D102" s="85"/>
      <c r="E102" s="85"/>
      <c r="F102" s="85"/>
      <c r="G102" s="269"/>
      <c r="H102" s="85"/>
      <c r="I102" s="85"/>
      <c r="J102" s="265">
        <f t="shared" si="31"/>
        <v>0</v>
      </c>
      <c r="K102" s="265">
        <f t="shared" si="32"/>
        <v>0</v>
      </c>
      <c r="L102" s="265">
        <f t="shared" si="33"/>
        <v>0</v>
      </c>
      <c r="M102" s="265">
        <f t="shared" si="34"/>
        <v>0</v>
      </c>
      <c r="N102" s="265">
        <f t="shared" si="35"/>
        <v>0</v>
      </c>
      <c r="O102" s="85"/>
      <c r="P102" s="85"/>
      <c r="Q102" s="109"/>
      <c r="R102" s="85"/>
      <c r="S102" s="85"/>
      <c r="T102" s="85"/>
      <c r="U102" s="85"/>
      <c r="V102" s="85"/>
      <c r="W102" s="85"/>
      <c r="X102" s="85"/>
      <c r="Y102" s="85"/>
      <c r="Z102" s="85"/>
      <c r="AA102" s="85"/>
      <c r="AB102" s="85"/>
      <c r="AC102" s="85"/>
      <c r="AD102" s="85"/>
      <c r="AE102" s="85"/>
      <c r="AF102" s="85"/>
      <c r="AG102" s="85"/>
      <c r="AH102" s="85"/>
    </row>
    <row r="103" spans="1:34" hidden="1" x14ac:dyDescent="0.25">
      <c r="A103" s="257" t="s">
        <v>403</v>
      </c>
      <c r="B103" s="258">
        <f>'10'!B111</f>
        <v>0</v>
      </c>
      <c r="C103" s="267">
        <f>'10'!C111</f>
        <v>0</v>
      </c>
      <c r="D103" s="85"/>
      <c r="E103" s="85"/>
      <c r="F103" s="85"/>
      <c r="G103" s="269"/>
      <c r="H103" s="85"/>
      <c r="I103" s="85"/>
      <c r="J103" s="265">
        <f t="shared" si="31"/>
        <v>0</v>
      </c>
      <c r="K103" s="265">
        <f t="shared" si="32"/>
        <v>0</v>
      </c>
      <c r="L103" s="265">
        <f t="shared" si="33"/>
        <v>0</v>
      </c>
      <c r="M103" s="265">
        <f t="shared" si="34"/>
        <v>0</v>
      </c>
      <c r="N103" s="265">
        <f t="shared" si="35"/>
        <v>0</v>
      </c>
      <c r="O103" s="85"/>
      <c r="P103" s="85"/>
      <c r="Q103" s="109"/>
      <c r="R103" s="85"/>
      <c r="S103" s="85"/>
      <c r="T103" s="85"/>
      <c r="U103" s="85"/>
      <c r="V103" s="85"/>
      <c r="W103" s="85"/>
      <c r="X103" s="85"/>
      <c r="Y103" s="85"/>
      <c r="Z103" s="85"/>
      <c r="AA103" s="85"/>
      <c r="AB103" s="85"/>
      <c r="AC103" s="85"/>
      <c r="AD103" s="85"/>
      <c r="AE103" s="85"/>
      <c r="AF103" s="85"/>
      <c r="AG103" s="85"/>
      <c r="AH103" s="85"/>
    </row>
    <row r="104" spans="1:34" hidden="1" x14ac:dyDescent="0.25">
      <c r="A104" s="257" t="s">
        <v>403</v>
      </c>
      <c r="B104" s="258">
        <f>'10'!B112</f>
        <v>0</v>
      </c>
      <c r="C104" s="267">
        <f>'10'!C112</f>
        <v>0</v>
      </c>
      <c r="D104" s="123"/>
      <c r="E104" s="123"/>
      <c r="F104" s="123"/>
      <c r="G104" s="269"/>
      <c r="H104" s="123"/>
      <c r="I104" s="123"/>
      <c r="J104" s="265">
        <f t="shared" si="31"/>
        <v>0</v>
      </c>
      <c r="K104" s="265">
        <f t="shared" si="32"/>
        <v>0</v>
      </c>
      <c r="L104" s="265">
        <f t="shared" si="33"/>
        <v>0</v>
      </c>
      <c r="M104" s="265">
        <f t="shared" si="34"/>
        <v>0</v>
      </c>
      <c r="N104" s="265">
        <f t="shared" si="35"/>
        <v>0</v>
      </c>
      <c r="O104" s="123"/>
      <c r="P104" s="123"/>
      <c r="Q104" s="123"/>
      <c r="R104" s="123"/>
      <c r="S104" s="123"/>
      <c r="T104" s="123"/>
      <c r="U104" s="123"/>
      <c r="V104" s="123"/>
      <c r="W104" s="123"/>
      <c r="X104" s="123"/>
      <c r="Y104" s="123"/>
      <c r="Z104" s="123"/>
      <c r="AA104" s="123"/>
      <c r="AB104" s="123"/>
      <c r="AC104" s="123"/>
      <c r="AD104" s="123"/>
      <c r="AE104" s="123"/>
      <c r="AF104" s="123"/>
      <c r="AG104" s="123"/>
      <c r="AH104" s="123"/>
    </row>
    <row r="105" spans="1:34" ht="36" x14ac:dyDescent="0.25">
      <c r="A105" s="58" t="s">
        <v>807</v>
      </c>
      <c r="B105" s="259" t="s">
        <v>888</v>
      </c>
      <c r="C105" s="85"/>
      <c r="D105" s="85" t="s">
        <v>868</v>
      </c>
      <c r="E105" s="85" t="s">
        <v>868</v>
      </c>
      <c r="F105" s="85" t="s">
        <v>868</v>
      </c>
      <c r="G105" s="85" t="s">
        <v>868</v>
      </c>
      <c r="H105" s="85" t="s">
        <v>868</v>
      </c>
      <c r="I105" s="85" t="s">
        <v>868</v>
      </c>
      <c r="J105" s="85" t="s">
        <v>868</v>
      </c>
      <c r="K105" s="85" t="s">
        <v>868</v>
      </c>
      <c r="L105" s="85" t="s">
        <v>868</v>
      </c>
      <c r="M105" s="85" t="s">
        <v>868</v>
      </c>
      <c r="N105" s="85" t="s">
        <v>868</v>
      </c>
      <c r="O105" s="85" t="s">
        <v>868</v>
      </c>
      <c r="P105" s="85" t="s">
        <v>868</v>
      </c>
      <c r="Q105" s="85" t="s">
        <v>868</v>
      </c>
      <c r="R105" s="85" t="s">
        <v>868</v>
      </c>
      <c r="S105" s="85" t="s">
        <v>868</v>
      </c>
      <c r="T105" s="85" t="s">
        <v>868</v>
      </c>
      <c r="U105" s="85" t="s">
        <v>868</v>
      </c>
      <c r="V105" s="85" t="s">
        <v>868</v>
      </c>
      <c r="W105" s="85" t="s">
        <v>868</v>
      </c>
      <c r="X105" s="85" t="s">
        <v>868</v>
      </c>
      <c r="Y105" s="85" t="s">
        <v>868</v>
      </c>
      <c r="Z105" s="85" t="s">
        <v>868</v>
      </c>
      <c r="AA105" s="85" t="s">
        <v>868</v>
      </c>
      <c r="AB105" s="85" t="s">
        <v>868</v>
      </c>
      <c r="AC105" s="85" t="s">
        <v>868</v>
      </c>
      <c r="AD105" s="85" t="s">
        <v>868</v>
      </c>
      <c r="AE105" s="85" t="s">
        <v>868</v>
      </c>
      <c r="AF105" s="85" t="s">
        <v>868</v>
      </c>
      <c r="AG105" s="85" t="s">
        <v>868</v>
      </c>
      <c r="AH105" s="85" t="s">
        <v>868</v>
      </c>
    </row>
    <row r="106" spans="1:34" ht="24" x14ac:dyDescent="0.25">
      <c r="A106" s="58" t="s">
        <v>806</v>
      </c>
      <c r="B106" s="259" t="s">
        <v>889</v>
      </c>
      <c r="C106" s="85"/>
      <c r="D106" s="85" t="s">
        <v>868</v>
      </c>
      <c r="E106" s="267">
        <f>SUM(E107:E111)</f>
        <v>0</v>
      </c>
      <c r="F106" s="267">
        <f t="shared" ref="F106:AH106" si="36">SUM(F107:F111)</f>
        <v>0</v>
      </c>
      <c r="G106" s="267">
        <f t="shared" si="36"/>
        <v>0</v>
      </c>
      <c r="H106" s="267">
        <f t="shared" si="36"/>
        <v>0</v>
      </c>
      <c r="I106" s="267">
        <f t="shared" si="36"/>
        <v>0</v>
      </c>
      <c r="J106" s="267">
        <f t="shared" si="36"/>
        <v>0</v>
      </c>
      <c r="K106" s="267">
        <f t="shared" si="36"/>
        <v>0</v>
      </c>
      <c r="L106" s="267">
        <f t="shared" si="36"/>
        <v>0</v>
      </c>
      <c r="M106" s="267">
        <f t="shared" si="36"/>
        <v>0</v>
      </c>
      <c r="N106" s="267">
        <f t="shared" si="36"/>
        <v>0</v>
      </c>
      <c r="O106" s="267">
        <f t="shared" si="36"/>
        <v>0</v>
      </c>
      <c r="P106" s="267">
        <f t="shared" si="36"/>
        <v>0</v>
      </c>
      <c r="Q106" s="267">
        <f t="shared" si="36"/>
        <v>0</v>
      </c>
      <c r="R106" s="267">
        <f t="shared" si="36"/>
        <v>0</v>
      </c>
      <c r="S106" s="267">
        <f t="shared" si="36"/>
        <v>0</v>
      </c>
      <c r="T106" s="267">
        <f t="shared" si="36"/>
        <v>0</v>
      </c>
      <c r="U106" s="267">
        <f t="shared" si="36"/>
        <v>0</v>
      </c>
      <c r="V106" s="267">
        <f t="shared" si="36"/>
        <v>0</v>
      </c>
      <c r="W106" s="267">
        <f t="shared" si="36"/>
        <v>0</v>
      </c>
      <c r="X106" s="267">
        <f t="shared" si="36"/>
        <v>0</v>
      </c>
      <c r="Y106" s="267">
        <f t="shared" si="36"/>
        <v>0</v>
      </c>
      <c r="Z106" s="267">
        <f t="shared" si="36"/>
        <v>0</v>
      </c>
      <c r="AA106" s="267">
        <f t="shared" si="36"/>
        <v>0</v>
      </c>
      <c r="AB106" s="267">
        <f t="shared" si="36"/>
        <v>0</v>
      </c>
      <c r="AC106" s="267">
        <f t="shared" si="36"/>
        <v>0</v>
      </c>
      <c r="AD106" s="267">
        <f t="shared" si="36"/>
        <v>0</v>
      </c>
      <c r="AE106" s="267">
        <f t="shared" si="36"/>
        <v>0</v>
      </c>
      <c r="AF106" s="267">
        <f t="shared" si="36"/>
        <v>0</v>
      </c>
      <c r="AG106" s="267">
        <f t="shared" si="36"/>
        <v>0</v>
      </c>
      <c r="AH106" s="267">
        <f t="shared" si="36"/>
        <v>0</v>
      </c>
    </row>
    <row r="107" spans="1:34" x14ac:dyDescent="0.25">
      <c r="A107" s="58" t="s">
        <v>948</v>
      </c>
      <c r="B107" s="258" t="str">
        <f>'10'!B115</f>
        <v>Приобретение АГП ПСС-131-18Э</v>
      </c>
      <c r="C107" s="267" t="str">
        <f>'10'!C115</f>
        <v>O_GES_08</v>
      </c>
      <c r="D107" s="123"/>
      <c r="E107" s="123"/>
      <c r="F107" s="123"/>
      <c r="G107" s="123"/>
      <c r="H107" s="123"/>
      <c r="I107" s="123"/>
      <c r="J107" s="265">
        <f t="shared" ref="J107:J111" si="37">O107+T107+Y107+AD107</f>
        <v>0</v>
      </c>
      <c r="K107" s="265">
        <f t="shared" ref="K107:K111" si="38">P107+U107+Z107+AE107</f>
        <v>0</v>
      </c>
      <c r="L107" s="265">
        <f t="shared" ref="L107:L111" si="39">Q107+V107+AA107+AF107</f>
        <v>0</v>
      </c>
      <c r="M107" s="265">
        <f t="shared" ref="M107:M111" si="40">R107+W107+AB107+AG107</f>
        <v>0</v>
      </c>
      <c r="N107" s="265">
        <f t="shared" ref="N107:N111" si="41">S107+X107+AC107+AH107</f>
        <v>0</v>
      </c>
      <c r="O107" s="123"/>
      <c r="P107" s="123"/>
      <c r="Q107" s="123"/>
      <c r="R107" s="123"/>
      <c r="S107" s="123"/>
      <c r="T107" s="123"/>
      <c r="U107" s="123"/>
      <c r="V107" s="123"/>
      <c r="W107" s="123"/>
      <c r="X107" s="123"/>
      <c r="Y107" s="123"/>
      <c r="Z107" s="123"/>
      <c r="AA107" s="123"/>
      <c r="AB107" s="123"/>
      <c r="AC107" s="123"/>
      <c r="AD107" s="123"/>
      <c r="AE107" s="123"/>
      <c r="AF107" s="123"/>
      <c r="AG107" s="123"/>
      <c r="AH107" s="123"/>
    </row>
    <row r="108" spans="1:34" hidden="1" x14ac:dyDescent="0.25">
      <c r="A108" s="58"/>
      <c r="B108" s="258"/>
      <c r="C108" s="85"/>
      <c r="D108" s="123"/>
      <c r="E108" s="123"/>
      <c r="F108" s="123"/>
      <c r="G108" s="123"/>
      <c r="H108" s="123"/>
      <c r="I108" s="123"/>
      <c r="J108" s="265">
        <f t="shared" si="37"/>
        <v>0</v>
      </c>
      <c r="K108" s="265">
        <f t="shared" si="38"/>
        <v>0</v>
      </c>
      <c r="L108" s="265">
        <f t="shared" si="39"/>
        <v>0</v>
      </c>
      <c r="M108" s="265">
        <f t="shared" si="40"/>
        <v>0</v>
      </c>
      <c r="N108" s="265">
        <f t="shared" si="41"/>
        <v>0</v>
      </c>
      <c r="O108" s="123"/>
      <c r="P108" s="123"/>
      <c r="Q108" s="123"/>
      <c r="R108" s="123"/>
      <c r="S108" s="123"/>
      <c r="T108" s="123"/>
      <c r="U108" s="123"/>
      <c r="V108" s="123"/>
      <c r="W108" s="123"/>
      <c r="X108" s="123"/>
      <c r="Y108" s="123"/>
      <c r="Z108" s="123"/>
      <c r="AA108" s="123"/>
      <c r="AB108" s="123"/>
      <c r="AC108" s="123"/>
      <c r="AD108" s="123"/>
      <c r="AE108" s="123"/>
      <c r="AF108" s="123"/>
      <c r="AG108" s="123"/>
      <c r="AH108" s="123"/>
    </row>
    <row r="109" spans="1:34" hidden="1" x14ac:dyDescent="0.25">
      <c r="A109" s="58"/>
      <c r="B109" s="258"/>
      <c r="C109" s="85"/>
      <c r="D109" s="123"/>
      <c r="E109" s="123"/>
      <c r="F109" s="123"/>
      <c r="G109" s="123"/>
      <c r="H109" s="123"/>
      <c r="I109" s="123"/>
      <c r="J109" s="265">
        <f t="shared" si="37"/>
        <v>0</v>
      </c>
      <c r="K109" s="265">
        <f t="shared" si="38"/>
        <v>0</v>
      </c>
      <c r="L109" s="265">
        <f t="shared" si="39"/>
        <v>0</v>
      </c>
      <c r="M109" s="265">
        <f t="shared" si="40"/>
        <v>0</v>
      </c>
      <c r="N109" s="265">
        <f t="shared" si="41"/>
        <v>0</v>
      </c>
      <c r="O109" s="123"/>
      <c r="P109" s="123"/>
      <c r="Q109" s="123"/>
      <c r="R109" s="123"/>
      <c r="S109" s="123"/>
      <c r="T109" s="123"/>
      <c r="U109" s="123"/>
      <c r="V109" s="123"/>
      <c r="W109" s="123"/>
      <c r="X109" s="123"/>
      <c r="Y109" s="123"/>
      <c r="Z109" s="123"/>
      <c r="AA109" s="123"/>
      <c r="AB109" s="123"/>
      <c r="AC109" s="123"/>
      <c r="AD109" s="123"/>
      <c r="AE109" s="123"/>
      <c r="AF109" s="123"/>
      <c r="AG109" s="123"/>
      <c r="AH109" s="123"/>
    </row>
    <row r="110" spans="1:34" hidden="1" x14ac:dyDescent="0.25">
      <c r="A110" s="58"/>
      <c r="B110" s="258"/>
      <c r="C110" s="85"/>
      <c r="D110" s="123"/>
      <c r="E110" s="123"/>
      <c r="F110" s="123"/>
      <c r="G110" s="123"/>
      <c r="H110" s="123"/>
      <c r="I110" s="123"/>
      <c r="J110" s="265">
        <f t="shared" si="37"/>
        <v>0</v>
      </c>
      <c r="K110" s="265">
        <f t="shared" si="38"/>
        <v>0</v>
      </c>
      <c r="L110" s="265">
        <f t="shared" si="39"/>
        <v>0</v>
      </c>
      <c r="M110" s="265">
        <f t="shared" si="40"/>
        <v>0</v>
      </c>
      <c r="N110" s="265">
        <f t="shared" si="41"/>
        <v>0</v>
      </c>
      <c r="O110" s="123"/>
      <c r="P110" s="123"/>
      <c r="Q110" s="123"/>
      <c r="R110" s="123"/>
      <c r="S110" s="123"/>
      <c r="T110" s="123"/>
      <c r="U110" s="123"/>
      <c r="V110" s="123"/>
      <c r="W110" s="123"/>
      <c r="X110" s="123"/>
      <c r="Y110" s="123"/>
      <c r="Z110" s="123"/>
      <c r="AA110" s="123"/>
      <c r="AB110" s="123"/>
      <c r="AC110" s="123"/>
      <c r="AD110" s="123"/>
      <c r="AE110" s="123"/>
      <c r="AF110" s="123"/>
      <c r="AG110" s="123"/>
      <c r="AH110" s="123"/>
    </row>
    <row r="111" spans="1:34" hidden="1" x14ac:dyDescent="0.25">
      <c r="A111" s="58"/>
      <c r="B111" s="258"/>
      <c r="C111" s="85"/>
      <c r="D111" s="123"/>
      <c r="E111" s="123"/>
      <c r="F111" s="123"/>
      <c r="G111" s="123"/>
      <c r="H111" s="123"/>
      <c r="I111" s="123"/>
      <c r="J111" s="265">
        <f t="shared" si="37"/>
        <v>0</v>
      </c>
      <c r="K111" s="265">
        <f t="shared" si="38"/>
        <v>0</v>
      </c>
      <c r="L111" s="265">
        <f t="shared" si="39"/>
        <v>0</v>
      </c>
      <c r="M111" s="265">
        <f t="shared" si="40"/>
        <v>0</v>
      </c>
      <c r="N111" s="265">
        <f t="shared" si="41"/>
        <v>0</v>
      </c>
      <c r="O111" s="123"/>
      <c r="P111" s="123"/>
      <c r="Q111" s="123"/>
      <c r="R111" s="123"/>
      <c r="S111" s="123"/>
      <c r="T111" s="123"/>
      <c r="U111" s="123"/>
      <c r="V111" s="123"/>
      <c r="W111" s="123"/>
      <c r="X111" s="123"/>
      <c r="Y111" s="123"/>
      <c r="Z111" s="123"/>
      <c r="AA111" s="123"/>
      <c r="AB111" s="123"/>
      <c r="AC111" s="123"/>
      <c r="AD111" s="123"/>
      <c r="AE111" s="123"/>
      <c r="AF111" s="123"/>
      <c r="AG111" s="123"/>
      <c r="AH111" s="123"/>
    </row>
    <row r="115" spans="2:6" x14ac:dyDescent="0.25">
      <c r="B115" s="2" t="s">
        <v>821</v>
      </c>
      <c r="D115" s="55"/>
      <c r="E115" s="55"/>
      <c r="F115" s="2" t="s">
        <v>822</v>
      </c>
    </row>
  </sheetData>
  <mergeCells count="21">
    <mergeCell ref="AD2:AH2"/>
    <mergeCell ref="K6:X6"/>
    <mergeCell ref="O16:S16"/>
    <mergeCell ref="T16:X16"/>
    <mergeCell ref="A3:AH3"/>
    <mergeCell ref="J15:AH15"/>
    <mergeCell ref="J16:N16"/>
    <mergeCell ref="K7:X7"/>
    <mergeCell ref="E14:AH14"/>
    <mergeCell ref="A4:AH4"/>
    <mergeCell ref="A20:C20"/>
    <mergeCell ref="O9:P9"/>
    <mergeCell ref="A14:A17"/>
    <mergeCell ref="AD16:AH16"/>
    <mergeCell ref="C14:C17"/>
    <mergeCell ref="E15:I15"/>
    <mergeCell ref="D14:D17"/>
    <mergeCell ref="M12:Z12"/>
    <mergeCell ref="B14:B17"/>
    <mergeCell ref="Y16:AC16"/>
    <mergeCell ref="E16:I16"/>
  </mergeCells>
  <pageMargins left="0.39370078740157483" right="0.39370078740157483" top="0.78740157480314965" bottom="0.39370078740157483" header="0.19685039370078741" footer="0.19685039370078741"/>
  <pageSetup paperSize="9" orientation="landscape" r:id="rId1"/>
  <headerFooter alignWithMargins="0">
    <oddFooter>&amp;R&amp;P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D112"/>
  <sheetViews>
    <sheetView zoomScaleNormal="100" zoomScaleSheetLayoutView="100" workbookViewId="0"/>
  </sheetViews>
  <sheetFormatPr defaultRowHeight="15.75" x14ac:dyDescent="0.25"/>
  <cols>
    <col min="1" max="1" width="7.140625" style="2" customWidth="1"/>
    <col min="2" max="2" width="50.7109375" style="2" customWidth="1"/>
    <col min="3" max="3" width="12" style="2" customWidth="1"/>
    <col min="4" max="4" width="17.140625" style="2" customWidth="1"/>
    <col min="5" max="5" width="5.42578125" style="2" customWidth="1"/>
    <col min="6" max="6" width="5.5703125" style="2" customWidth="1"/>
    <col min="7" max="7" width="5.85546875" style="2" customWidth="1"/>
    <col min="8" max="8" width="5" style="2" customWidth="1"/>
    <col min="9" max="9" width="5.140625" style="2" customWidth="1"/>
    <col min="10" max="10" width="5" style="2" customWidth="1"/>
    <col min="11" max="11" width="5.42578125" style="2" customWidth="1"/>
    <col min="12" max="12" width="5.28515625" style="2" customWidth="1"/>
    <col min="13" max="13" width="5.28515625" style="2" bestFit="1" customWidth="1"/>
    <col min="14" max="14" width="5.140625" style="2" customWidth="1"/>
    <col min="15" max="15" width="5.5703125" style="2" customWidth="1"/>
    <col min="16" max="16" width="5.140625" style="2" customWidth="1"/>
    <col min="17" max="17" width="5.42578125" style="2" customWidth="1"/>
    <col min="18" max="18" width="5" style="2" customWidth="1"/>
    <col min="19" max="19" width="6" style="2" customWidth="1"/>
    <col min="20" max="20" width="5.140625" style="2" customWidth="1"/>
    <col min="21" max="21" width="5" style="2" customWidth="1"/>
    <col min="22" max="22" width="5.140625" style="2" customWidth="1"/>
    <col min="23" max="23" width="5.5703125" style="2" customWidth="1"/>
    <col min="24" max="25" width="5" style="2" customWidth="1"/>
    <col min="26" max="26" width="5.28515625" style="2" customWidth="1"/>
    <col min="27" max="27" width="5.140625" style="2" customWidth="1"/>
    <col min="28" max="28" width="5.28515625" style="2" customWidth="1"/>
    <col min="29" max="67" width="5.28515625" style="2" bestFit="1" customWidth="1"/>
    <col min="68" max="68" width="5.140625" style="2" customWidth="1"/>
    <col min="69" max="69" width="5.7109375" style="2" customWidth="1"/>
    <col min="70" max="71" width="5.28515625" style="2" customWidth="1"/>
    <col min="72" max="72" width="5.42578125" style="2" customWidth="1"/>
    <col min="73" max="73" width="5" style="2" customWidth="1"/>
    <col min="74" max="74" width="5.85546875" style="2" customWidth="1"/>
    <col min="75" max="75" width="5.42578125" style="2" customWidth="1"/>
    <col min="76" max="76" width="5.7109375" style="2" customWidth="1"/>
    <col min="77" max="77" width="5.5703125" style="2" customWidth="1"/>
    <col min="78" max="78" width="5.140625" style="2" customWidth="1"/>
    <col min="79" max="79" width="5.85546875" style="2" customWidth="1"/>
    <col min="80" max="80" width="5" style="2" customWidth="1"/>
    <col min="81" max="81" width="5.140625" style="2" customWidth="1"/>
    <col min="82" max="82" width="21.42578125" style="2" customWidth="1"/>
    <col min="83" max="16384" width="9.140625" style="2"/>
  </cols>
  <sheetData>
    <row r="1" spans="1:82" s="9" customFormat="1" ht="11.25" x14ac:dyDescent="0.2">
      <c r="CD1" s="25" t="s">
        <v>140</v>
      </c>
    </row>
    <row r="2" spans="1:82" s="9" customFormat="1" ht="11.25" x14ac:dyDescent="0.2">
      <c r="BX2" s="24"/>
      <c r="CA2" s="358" t="s">
        <v>11</v>
      </c>
      <c r="CB2" s="358"/>
      <c r="CC2" s="358"/>
      <c r="CD2" s="358"/>
    </row>
    <row r="3" spans="1:82" s="3" customFormat="1" ht="12" x14ac:dyDescent="0.2">
      <c r="A3" s="359" t="s">
        <v>139</v>
      </c>
      <c r="B3" s="359"/>
      <c r="C3" s="359"/>
      <c r="D3" s="359"/>
      <c r="E3" s="359"/>
      <c r="F3" s="359"/>
      <c r="G3" s="359"/>
      <c r="H3" s="359"/>
      <c r="I3" s="359"/>
      <c r="J3" s="359"/>
      <c r="K3" s="359"/>
      <c r="L3" s="359"/>
      <c r="M3" s="359"/>
      <c r="N3" s="359"/>
      <c r="O3" s="359"/>
      <c r="P3" s="359"/>
      <c r="Q3" s="359"/>
      <c r="R3" s="359"/>
      <c r="S3" s="359"/>
      <c r="T3" s="359"/>
      <c r="U3" s="359"/>
      <c r="V3" s="359"/>
      <c r="W3" s="359"/>
      <c r="X3" s="359"/>
      <c r="Y3" s="359"/>
      <c r="Z3" s="359"/>
      <c r="AA3" s="359"/>
      <c r="AB3" s="359"/>
      <c r="AC3" s="359"/>
      <c r="AD3" s="359"/>
      <c r="AE3" s="359"/>
      <c r="AF3" s="359"/>
      <c r="AG3" s="359"/>
      <c r="AH3" s="359"/>
      <c r="AI3" s="359"/>
      <c r="AJ3" s="359"/>
      <c r="AK3" s="359"/>
    </row>
    <row r="4" spans="1:82" s="3" customFormat="1" ht="12.75" x14ac:dyDescent="0.2">
      <c r="A4" s="345" t="str">
        <f>'10'!A4</f>
        <v>за 2 квартал 2024 года</v>
      </c>
      <c r="B4" s="345"/>
      <c r="C4" s="345"/>
      <c r="D4" s="345"/>
      <c r="E4" s="345"/>
      <c r="F4" s="345"/>
      <c r="G4" s="345"/>
      <c r="H4" s="345"/>
      <c r="I4" s="345"/>
      <c r="J4" s="345"/>
      <c r="K4" s="345"/>
      <c r="L4" s="345"/>
      <c r="M4" s="345"/>
      <c r="N4" s="345"/>
      <c r="O4" s="345"/>
      <c r="P4" s="345"/>
      <c r="Q4" s="345"/>
      <c r="R4" s="345"/>
      <c r="S4" s="345"/>
      <c r="T4" s="345"/>
      <c r="U4" s="345"/>
      <c r="V4" s="345"/>
      <c r="W4" s="345"/>
      <c r="X4" s="345"/>
      <c r="Y4" s="345"/>
      <c r="Z4" s="345"/>
      <c r="AA4" s="345"/>
      <c r="AB4" s="345"/>
      <c r="AC4" s="345"/>
      <c r="AD4" s="345"/>
      <c r="AE4" s="345"/>
      <c r="AF4" s="345"/>
      <c r="AG4" s="345"/>
      <c r="AH4" s="345"/>
      <c r="AI4" s="345"/>
      <c r="AJ4" s="345"/>
      <c r="AK4" s="345"/>
    </row>
    <row r="6" spans="1:82" s="3" customFormat="1" ht="12" x14ac:dyDescent="0.2">
      <c r="K6" s="15" t="s">
        <v>12</v>
      </c>
      <c r="L6" s="368" t="str">
        <f>'10'!G6</f>
        <v>АО "Городские электрические сети" (АО "ГЭС")</v>
      </c>
      <c r="M6" s="368"/>
      <c r="N6" s="368"/>
      <c r="O6" s="368"/>
      <c r="P6" s="368"/>
      <c r="Q6" s="368"/>
      <c r="R6" s="368"/>
      <c r="S6" s="368"/>
      <c r="T6" s="368"/>
      <c r="U6" s="368"/>
      <c r="V6" s="368"/>
      <c r="W6" s="368"/>
      <c r="X6" s="368"/>
      <c r="Y6" s="368"/>
      <c r="Z6" s="368"/>
    </row>
    <row r="7" spans="1:82" s="9" customFormat="1" ht="11.25" x14ac:dyDescent="0.2">
      <c r="L7" s="349" t="s">
        <v>13</v>
      </c>
      <c r="M7" s="349"/>
      <c r="N7" s="349"/>
      <c r="O7" s="349"/>
      <c r="P7" s="349"/>
      <c r="Q7" s="349"/>
      <c r="R7" s="349"/>
      <c r="S7" s="349"/>
      <c r="T7" s="349"/>
      <c r="U7" s="349"/>
      <c r="V7" s="349"/>
      <c r="W7" s="349"/>
      <c r="X7" s="349"/>
      <c r="Y7" s="349"/>
      <c r="Z7" s="349"/>
      <c r="AA7" s="10"/>
      <c r="AJ7" s="10"/>
      <c r="AK7" s="10"/>
    </row>
    <row r="9" spans="1:82" s="3" customFormat="1" ht="12" x14ac:dyDescent="0.2">
      <c r="O9" s="15" t="s">
        <v>14</v>
      </c>
      <c r="P9" s="360" t="str">
        <f>'10'!J9</f>
        <v>2024</v>
      </c>
      <c r="Q9" s="361"/>
      <c r="R9" s="3" t="s">
        <v>15</v>
      </c>
    </row>
    <row r="11" spans="1:82" s="3" customFormat="1" ht="12" x14ac:dyDescent="0.2">
      <c r="N11" s="15" t="s">
        <v>16</v>
      </c>
      <c r="O11" s="139" t="str">
        <f>'10'!H11</f>
        <v>Приказом Министерства промышленности, энергетики и торговли КБР №212 от 30.10.2020 г.</v>
      </c>
      <c r="P11" s="139"/>
      <c r="Q11" s="139"/>
      <c r="R11" s="139"/>
      <c r="S11" s="139"/>
      <c r="T11" s="139"/>
      <c r="U11" s="139"/>
      <c r="V11" s="139"/>
      <c r="W11" s="139"/>
      <c r="X11" s="139"/>
      <c r="Y11" s="139"/>
      <c r="Z11" s="139"/>
      <c r="AA11" s="139"/>
      <c r="AB11" s="139"/>
      <c r="AC11" s="111"/>
      <c r="AD11" s="111"/>
      <c r="AE11" s="111"/>
      <c r="AF11" s="111"/>
      <c r="AG11" s="63"/>
      <c r="AH11" s="63"/>
    </row>
    <row r="12" spans="1:82" s="9" customFormat="1" ht="12.75" x14ac:dyDescent="0.2">
      <c r="O12" s="110" t="s">
        <v>17</v>
      </c>
      <c r="P12" s="110"/>
      <c r="Q12" s="110"/>
      <c r="R12" s="110"/>
      <c r="S12" s="110"/>
      <c r="T12" s="110"/>
      <c r="U12" s="110"/>
      <c r="V12" s="110"/>
      <c r="W12" s="110"/>
      <c r="X12" s="110"/>
      <c r="Y12" s="110"/>
      <c r="Z12" s="110"/>
      <c r="AA12" s="110"/>
      <c r="AB12" s="137"/>
      <c r="AC12" s="10"/>
      <c r="AD12" s="10"/>
      <c r="AE12" s="10"/>
      <c r="AF12" s="10"/>
    </row>
    <row r="13" spans="1:82" s="34" customFormat="1" ht="10.5" x14ac:dyDescent="0.2"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</row>
    <row r="14" spans="1:82" s="9" customFormat="1" ht="11.25" x14ac:dyDescent="0.2">
      <c r="A14" s="351" t="s">
        <v>23</v>
      </c>
      <c r="B14" s="351" t="s">
        <v>22</v>
      </c>
      <c r="C14" s="351" t="s">
        <v>18</v>
      </c>
      <c r="D14" s="351" t="s">
        <v>138</v>
      </c>
      <c r="E14" s="407" t="s">
        <v>137</v>
      </c>
      <c r="F14" s="408"/>
      <c r="G14" s="408"/>
      <c r="H14" s="408"/>
      <c r="I14" s="408"/>
      <c r="J14" s="408"/>
      <c r="K14" s="408"/>
      <c r="L14" s="408"/>
      <c r="M14" s="408"/>
      <c r="N14" s="408"/>
      <c r="O14" s="408"/>
      <c r="P14" s="408"/>
      <c r="Q14" s="408"/>
      <c r="R14" s="408"/>
      <c r="S14" s="408"/>
      <c r="T14" s="408"/>
      <c r="U14" s="408"/>
      <c r="V14" s="408"/>
      <c r="W14" s="408"/>
      <c r="X14" s="408"/>
      <c r="Y14" s="408"/>
      <c r="Z14" s="408"/>
      <c r="AA14" s="408"/>
      <c r="AB14" s="408"/>
      <c r="AC14" s="408"/>
      <c r="AD14" s="408"/>
      <c r="AE14" s="408"/>
      <c r="AF14" s="408"/>
      <c r="AG14" s="408"/>
      <c r="AH14" s="408"/>
      <c r="AI14" s="408"/>
      <c r="AJ14" s="408"/>
      <c r="AK14" s="408"/>
      <c r="AL14" s="412" t="s">
        <v>949</v>
      </c>
      <c r="AM14" s="412"/>
      <c r="AN14" s="412"/>
      <c r="AO14" s="412"/>
      <c r="AP14" s="412"/>
      <c r="AQ14" s="412"/>
      <c r="AR14" s="412"/>
      <c r="AS14" s="412"/>
      <c r="AT14" s="412"/>
      <c r="AU14" s="412"/>
      <c r="AV14" s="412"/>
      <c r="AW14" s="412"/>
      <c r="AX14" s="412"/>
      <c r="AY14" s="412"/>
      <c r="AZ14" s="412"/>
      <c r="BA14" s="412"/>
      <c r="BB14" s="412"/>
      <c r="BC14" s="412"/>
      <c r="BD14" s="412"/>
      <c r="BE14" s="412"/>
      <c r="BF14" s="412"/>
      <c r="BG14" s="412"/>
      <c r="BH14" s="412"/>
      <c r="BI14" s="412"/>
      <c r="BJ14" s="412"/>
      <c r="BK14" s="412"/>
      <c r="BL14" s="412"/>
      <c r="BM14" s="412"/>
      <c r="BN14" s="412"/>
      <c r="BO14" s="412"/>
      <c r="BP14" s="412"/>
      <c r="BQ14" s="412"/>
      <c r="BR14" s="412"/>
      <c r="BS14" s="412"/>
      <c r="BT14" s="412"/>
      <c r="BU14" s="412"/>
      <c r="BV14" s="413"/>
      <c r="BW14" s="362" t="s">
        <v>136</v>
      </c>
      <c r="BX14" s="363"/>
      <c r="BY14" s="363"/>
      <c r="BZ14" s="363"/>
      <c r="CA14" s="363"/>
      <c r="CB14" s="363"/>
      <c r="CC14" s="364"/>
      <c r="CD14" s="351" t="s">
        <v>9</v>
      </c>
    </row>
    <row r="15" spans="1:82" s="9" customFormat="1" ht="11.25" x14ac:dyDescent="0.2">
      <c r="A15" s="352"/>
      <c r="B15" s="352"/>
      <c r="C15" s="352"/>
      <c r="D15" s="352"/>
      <c r="E15" s="371" t="s">
        <v>0</v>
      </c>
      <c r="F15" s="374"/>
      <c r="G15" s="374"/>
      <c r="H15" s="374"/>
      <c r="I15" s="374"/>
      <c r="J15" s="374"/>
      <c r="K15" s="374"/>
      <c r="L15" s="374"/>
      <c r="M15" s="374"/>
      <c r="N15" s="374"/>
      <c r="O15" s="374"/>
      <c r="P15" s="374"/>
      <c r="Q15" s="374"/>
      <c r="R15" s="374"/>
      <c r="S15" s="374"/>
      <c r="T15" s="374"/>
      <c r="U15" s="374"/>
      <c r="V15" s="374"/>
      <c r="W15" s="374"/>
      <c r="X15" s="374"/>
      <c r="Y15" s="374"/>
      <c r="Z15" s="374"/>
      <c r="AA15" s="374"/>
      <c r="AB15" s="374"/>
      <c r="AC15" s="374"/>
      <c r="AD15" s="374"/>
      <c r="AE15" s="374"/>
      <c r="AF15" s="374"/>
      <c r="AG15" s="374"/>
      <c r="AH15" s="374"/>
      <c r="AI15" s="374"/>
      <c r="AJ15" s="374"/>
      <c r="AK15" s="374"/>
      <c r="AL15" s="414"/>
      <c r="AM15" s="414"/>
      <c r="AN15" s="371" t="s">
        <v>5</v>
      </c>
      <c r="AO15" s="374"/>
      <c r="AP15" s="374"/>
      <c r="AQ15" s="374"/>
      <c r="AR15" s="374"/>
      <c r="AS15" s="374"/>
      <c r="AT15" s="374"/>
      <c r="AU15" s="374"/>
      <c r="AV15" s="374"/>
      <c r="AW15" s="374"/>
      <c r="AX15" s="374"/>
      <c r="AY15" s="374"/>
      <c r="AZ15" s="374"/>
      <c r="BA15" s="374"/>
      <c r="BB15" s="374"/>
      <c r="BC15" s="374"/>
      <c r="BD15" s="374"/>
      <c r="BE15" s="374"/>
      <c r="BF15" s="374"/>
      <c r="BG15" s="374"/>
      <c r="BH15" s="374"/>
      <c r="BI15" s="374"/>
      <c r="BJ15" s="374"/>
      <c r="BK15" s="374"/>
      <c r="BL15" s="374"/>
      <c r="BM15" s="374"/>
      <c r="BN15" s="374"/>
      <c r="BO15" s="374"/>
      <c r="BP15" s="374"/>
      <c r="BQ15" s="374"/>
      <c r="BR15" s="374"/>
      <c r="BS15" s="374"/>
      <c r="BT15" s="374"/>
      <c r="BU15" s="374"/>
      <c r="BV15" s="372"/>
      <c r="BW15" s="409"/>
      <c r="BX15" s="410"/>
      <c r="BY15" s="410"/>
      <c r="BZ15" s="410"/>
      <c r="CA15" s="410"/>
      <c r="CB15" s="410"/>
      <c r="CC15" s="411"/>
      <c r="CD15" s="352"/>
    </row>
    <row r="16" spans="1:82" s="9" customFormat="1" ht="11.25" x14ac:dyDescent="0.2">
      <c r="A16" s="352"/>
      <c r="B16" s="352"/>
      <c r="C16" s="352"/>
      <c r="D16" s="352"/>
      <c r="E16" s="371" t="s">
        <v>36</v>
      </c>
      <c r="F16" s="374"/>
      <c r="G16" s="374"/>
      <c r="H16" s="374"/>
      <c r="I16" s="374"/>
      <c r="J16" s="374"/>
      <c r="K16" s="372"/>
      <c r="L16" s="371" t="s">
        <v>35</v>
      </c>
      <c r="M16" s="374"/>
      <c r="N16" s="374"/>
      <c r="O16" s="374"/>
      <c r="P16" s="374"/>
      <c r="Q16" s="374"/>
      <c r="R16" s="372"/>
      <c r="S16" s="371" t="s">
        <v>34</v>
      </c>
      <c r="T16" s="374"/>
      <c r="U16" s="374"/>
      <c r="V16" s="374"/>
      <c r="W16" s="374"/>
      <c r="X16" s="374"/>
      <c r="Y16" s="372"/>
      <c r="Z16" s="371" t="s">
        <v>33</v>
      </c>
      <c r="AA16" s="374"/>
      <c r="AB16" s="374"/>
      <c r="AC16" s="374"/>
      <c r="AD16" s="374"/>
      <c r="AE16" s="374"/>
      <c r="AF16" s="372"/>
      <c r="AG16" s="371" t="s">
        <v>32</v>
      </c>
      <c r="AH16" s="374"/>
      <c r="AI16" s="374"/>
      <c r="AJ16" s="374"/>
      <c r="AK16" s="374"/>
      <c r="AL16" s="374"/>
      <c r="AM16" s="374"/>
      <c r="AN16" s="371" t="s">
        <v>36</v>
      </c>
      <c r="AO16" s="374"/>
      <c r="AP16" s="374"/>
      <c r="AQ16" s="374"/>
      <c r="AR16" s="374"/>
      <c r="AS16" s="374"/>
      <c r="AT16" s="372"/>
      <c r="AU16" s="371" t="s">
        <v>35</v>
      </c>
      <c r="AV16" s="374"/>
      <c r="AW16" s="374"/>
      <c r="AX16" s="374"/>
      <c r="AY16" s="374"/>
      <c r="AZ16" s="374"/>
      <c r="BA16" s="372"/>
      <c r="BB16" s="371" t="s">
        <v>34</v>
      </c>
      <c r="BC16" s="374"/>
      <c r="BD16" s="374"/>
      <c r="BE16" s="374"/>
      <c r="BF16" s="374"/>
      <c r="BG16" s="374"/>
      <c r="BH16" s="372"/>
      <c r="BI16" s="371" t="s">
        <v>33</v>
      </c>
      <c r="BJ16" s="374"/>
      <c r="BK16" s="374"/>
      <c r="BL16" s="374"/>
      <c r="BM16" s="374"/>
      <c r="BN16" s="374"/>
      <c r="BO16" s="372"/>
      <c r="BP16" s="371" t="s">
        <v>32</v>
      </c>
      <c r="BQ16" s="374"/>
      <c r="BR16" s="374"/>
      <c r="BS16" s="374"/>
      <c r="BT16" s="374"/>
      <c r="BU16" s="374"/>
      <c r="BV16" s="372"/>
      <c r="BW16" s="365"/>
      <c r="BX16" s="366"/>
      <c r="BY16" s="366"/>
      <c r="BZ16" s="366"/>
      <c r="CA16" s="366"/>
      <c r="CB16" s="366"/>
      <c r="CC16" s="367"/>
      <c r="CD16" s="352"/>
    </row>
    <row r="17" spans="1:82" s="9" customFormat="1" ht="106.5" customHeight="1" x14ac:dyDescent="0.2">
      <c r="A17" s="352"/>
      <c r="B17" s="352"/>
      <c r="C17" s="352"/>
      <c r="D17" s="352"/>
      <c r="E17" s="23" t="s">
        <v>29</v>
      </c>
      <c r="F17" s="23" t="s">
        <v>28</v>
      </c>
      <c r="G17" s="23" t="s">
        <v>135</v>
      </c>
      <c r="H17" s="23" t="s">
        <v>134</v>
      </c>
      <c r="I17" s="23" t="s">
        <v>133</v>
      </c>
      <c r="J17" s="23" t="s">
        <v>26</v>
      </c>
      <c r="K17" s="23" t="s">
        <v>25</v>
      </c>
      <c r="L17" s="23" t="s">
        <v>29</v>
      </c>
      <c r="M17" s="23" t="s">
        <v>28</v>
      </c>
      <c r="N17" s="23" t="s">
        <v>135</v>
      </c>
      <c r="O17" s="23" t="s">
        <v>134</v>
      </c>
      <c r="P17" s="23" t="s">
        <v>133</v>
      </c>
      <c r="Q17" s="23" t="s">
        <v>26</v>
      </c>
      <c r="R17" s="23" t="s">
        <v>25</v>
      </c>
      <c r="S17" s="23" t="s">
        <v>29</v>
      </c>
      <c r="T17" s="23" t="s">
        <v>28</v>
      </c>
      <c r="U17" s="23" t="s">
        <v>135</v>
      </c>
      <c r="V17" s="23" t="s">
        <v>134</v>
      </c>
      <c r="W17" s="23" t="s">
        <v>133</v>
      </c>
      <c r="X17" s="23" t="s">
        <v>26</v>
      </c>
      <c r="Y17" s="23" t="s">
        <v>25</v>
      </c>
      <c r="Z17" s="23" t="s">
        <v>29</v>
      </c>
      <c r="AA17" s="23" t="s">
        <v>28</v>
      </c>
      <c r="AB17" s="23" t="s">
        <v>135</v>
      </c>
      <c r="AC17" s="23" t="s">
        <v>134</v>
      </c>
      <c r="AD17" s="23" t="s">
        <v>133</v>
      </c>
      <c r="AE17" s="23" t="s">
        <v>26</v>
      </c>
      <c r="AF17" s="23" t="s">
        <v>25</v>
      </c>
      <c r="AG17" s="23" t="s">
        <v>29</v>
      </c>
      <c r="AH17" s="23" t="s">
        <v>28</v>
      </c>
      <c r="AI17" s="23" t="s">
        <v>135</v>
      </c>
      <c r="AJ17" s="23" t="s">
        <v>134</v>
      </c>
      <c r="AK17" s="23" t="s">
        <v>133</v>
      </c>
      <c r="AL17" s="23" t="s">
        <v>26</v>
      </c>
      <c r="AM17" s="23" t="s">
        <v>25</v>
      </c>
      <c r="AN17" s="23" t="s">
        <v>29</v>
      </c>
      <c r="AO17" s="23" t="s">
        <v>28</v>
      </c>
      <c r="AP17" s="23" t="s">
        <v>135</v>
      </c>
      <c r="AQ17" s="23" t="s">
        <v>134</v>
      </c>
      <c r="AR17" s="23" t="s">
        <v>133</v>
      </c>
      <c r="AS17" s="23" t="s">
        <v>26</v>
      </c>
      <c r="AT17" s="23" t="s">
        <v>25</v>
      </c>
      <c r="AU17" s="23" t="s">
        <v>29</v>
      </c>
      <c r="AV17" s="23" t="s">
        <v>28</v>
      </c>
      <c r="AW17" s="23" t="s">
        <v>135</v>
      </c>
      <c r="AX17" s="23" t="s">
        <v>134</v>
      </c>
      <c r="AY17" s="23" t="s">
        <v>133</v>
      </c>
      <c r="AZ17" s="23" t="s">
        <v>26</v>
      </c>
      <c r="BA17" s="23" t="s">
        <v>25</v>
      </c>
      <c r="BB17" s="23" t="s">
        <v>29</v>
      </c>
      <c r="BC17" s="23" t="s">
        <v>28</v>
      </c>
      <c r="BD17" s="23" t="s">
        <v>135</v>
      </c>
      <c r="BE17" s="23" t="s">
        <v>134</v>
      </c>
      <c r="BF17" s="23" t="s">
        <v>133</v>
      </c>
      <c r="BG17" s="23" t="s">
        <v>26</v>
      </c>
      <c r="BH17" s="23" t="s">
        <v>25</v>
      </c>
      <c r="BI17" s="23" t="s">
        <v>29</v>
      </c>
      <c r="BJ17" s="23" t="s">
        <v>28</v>
      </c>
      <c r="BK17" s="23" t="s">
        <v>135</v>
      </c>
      <c r="BL17" s="23" t="s">
        <v>134</v>
      </c>
      <c r="BM17" s="23" t="s">
        <v>133</v>
      </c>
      <c r="BN17" s="23" t="s">
        <v>26</v>
      </c>
      <c r="BO17" s="23" t="s">
        <v>25</v>
      </c>
      <c r="BP17" s="23" t="s">
        <v>29</v>
      </c>
      <c r="BQ17" s="23" t="s">
        <v>28</v>
      </c>
      <c r="BR17" s="23" t="s">
        <v>135</v>
      </c>
      <c r="BS17" s="23" t="s">
        <v>134</v>
      </c>
      <c r="BT17" s="23" t="s">
        <v>133</v>
      </c>
      <c r="BU17" s="23" t="s">
        <v>26</v>
      </c>
      <c r="BV17" s="23" t="s">
        <v>25</v>
      </c>
      <c r="BW17" s="23" t="s">
        <v>29</v>
      </c>
      <c r="BX17" s="23" t="s">
        <v>28</v>
      </c>
      <c r="BY17" s="23" t="s">
        <v>135</v>
      </c>
      <c r="BZ17" s="23" t="s">
        <v>134</v>
      </c>
      <c r="CA17" s="23" t="s">
        <v>133</v>
      </c>
      <c r="CB17" s="23" t="s">
        <v>26</v>
      </c>
      <c r="CC17" s="23" t="s">
        <v>25</v>
      </c>
      <c r="CD17" s="352"/>
    </row>
    <row r="18" spans="1:82" s="9" customFormat="1" ht="11.25" x14ac:dyDescent="0.2">
      <c r="A18" s="43">
        <v>1</v>
      </c>
      <c r="B18" s="43">
        <v>2</v>
      </c>
      <c r="C18" s="43">
        <v>3</v>
      </c>
      <c r="D18" s="43">
        <v>4</v>
      </c>
      <c r="E18" s="43" t="s">
        <v>120</v>
      </c>
      <c r="F18" s="43" t="s">
        <v>119</v>
      </c>
      <c r="G18" s="43" t="s">
        <v>118</v>
      </c>
      <c r="H18" s="43" t="s">
        <v>117</v>
      </c>
      <c r="I18" s="43" t="s">
        <v>116</v>
      </c>
      <c r="J18" s="43" t="s">
        <v>115</v>
      </c>
      <c r="K18" s="43" t="s">
        <v>114</v>
      </c>
      <c r="L18" s="43" t="s">
        <v>113</v>
      </c>
      <c r="M18" s="43" t="s">
        <v>112</v>
      </c>
      <c r="N18" s="43" t="s">
        <v>111</v>
      </c>
      <c r="O18" s="43" t="s">
        <v>110</v>
      </c>
      <c r="P18" s="43" t="s">
        <v>109</v>
      </c>
      <c r="Q18" s="43" t="s">
        <v>108</v>
      </c>
      <c r="R18" s="43" t="s">
        <v>107</v>
      </c>
      <c r="S18" s="43" t="s">
        <v>106</v>
      </c>
      <c r="T18" s="43" t="s">
        <v>105</v>
      </c>
      <c r="U18" s="43" t="s">
        <v>104</v>
      </c>
      <c r="V18" s="43" t="s">
        <v>103</v>
      </c>
      <c r="W18" s="43" t="s">
        <v>102</v>
      </c>
      <c r="X18" s="43" t="s">
        <v>101</v>
      </c>
      <c r="Y18" s="43" t="s">
        <v>100</v>
      </c>
      <c r="Z18" s="43" t="s">
        <v>99</v>
      </c>
      <c r="AA18" s="43" t="s">
        <v>98</v>
      </c>
      <c r="AB18" s="43" t="s">
        <v>97</v>
      </c>
      <c r="AC18" s="43" t="s">
        <v>96</v>
      </c>
      <c r="AD18" s="43" t="s">
        <v>95</v>
      </c>
      <c r="AE18" s="43" t="s">
        <v>94</v>
      </c>
      <c r="AF18" s="43" t="s">
        <v>93</v>
      </c>
      <c r="AG18" s="43" t="s">
        <v>92</v>
      </c>
      <c r="AH18" s="43" t="s">
        <v>91</v>
      </c>
      <c r="AI18" s="43" t="s">
        <v>90</v>
      </c>
      <c r="AJ18" s="43" t="s">
        <v>89</v>
      </c>
      <c r="AK18" s="43" t="s">
        <v>88</v>
      </c>
      <c r="AL18" s="43" t="s">
        <v>87</v>
      </c>
      <c r="AM18" s="43" t="s">
        <v>86</v>
      </c>
      <c r="AN18" s="43" t="s">
        <v>85</v>
      </c>
      <c r="AO18" s="43" t="s">
        <v>84</v>
      </c>
      <c r="AP18" s="43" t="s">
        <v>83</v>
      </c>
      <c r="AQ18" s="43" t="s">
        <v>82</v>
      </c>
      <c r="AR18" s="43" t="s">
        <v>81</v>
      </c>
      <c r="AS18" s="43" t="s">
        <v>80</v>
      </c>
      <c r="AT18" s="43" t="s">
        <v>79</v>
      </c>
      <c r="AU18" s="43" t="s">
        <v>78</v>
      </c>
      <c r="AV18" s="43" t="s">
        <v>77</v>
      </c>
      <c r="AW18" s="43" t="s">
        <v>76</v>
      </c>
      <c r="AX18" s="43" t="s">
        <v>75</v>
      </c>
      <c r="AY18" s="43" t="s">
        <v>74</v>
      </c>
      <c r="AZ18" s="43" t="s">
        <v>73</v>
      </c>
      <c r="BA18" s="43" t="s">
        <v>72</v>
      </c>
      <c r="BB18" s="43" t="s">
        <v>71</v>
      </c>
      <c r="BC18" s="43" t="s">
        <v>70</v>
      </c>
      <c r="BD18" s="43" t="s">
        <v>69</v>
      </c>
      <c r="BE18" s="43" t="s">
        <v>68</v>
      </c>
      <c r="BF18" s="43" t="s">
        <v>67</v>
      </c>
      <c r="BG18" s="43" t="s">
        <v>66</v>
      </c>
      <c r="BH18" s="43" t="s">
        <v>65</v>
      </c>
      <c r="BI18" s="43" t="s">
        <v>64</v>
      </c>
      <c r="BJ18" s="43" t="s">
        <v>63</v>
      </c>
      <c r="BK18" s="43" t="s">
        <v>62</v>
      </c>
      <c r="BL18" s="43" t="s">
        <v>61</v>
      </c>
      <c r="BM18" s="43" t="s">
        <v>60</v>
      </c>
      <c r="BN18" s="43" t="s">
        <v>59</v>
      </c>
      <c r="BO18" s="43" t="s">
        <v>58</v>
      </c>
      <c r="BP18" s="43" t="s">
        <v>57</v>
      </c>
      <c r="BQ18" s="43" t="s">
        <v>56</v>
      </c>
      <c r="BR18" s="43" t="s">
        <v>55</v>
      </c>
      <c r="BS18" s="43" t="s">
        <v>54</v>
      </c>
      <c r="BT18" s="43" t="s">
        <v>53</v>
      </c>
      <c r="BU18" s="43" t="s">
        <v>52</v>
      </c>
      <c r="BV18" s="43" t="s">
        <v>51</v>
      </c>
      <c r="BW18" s="43" t="s">
        <v>132</v>
      </c>
      <c r="BX18" s="43" t="s">
        <v>131</v>
      </c>
      <c r="BY18" s="43" t="s">
        <v>130</v>
      </c>
      <c r="BZ18" s="43" t="s">
        <v>129</v>
      </c>
      <c r="CA18" s="43" t="s">
        <v>128</v>
      </c>
      <c r="CB18" s="43" t="s">
        <v>127</v>
      </c>
      <c r="CC18" s="43" t="s">
        <v>126</v>
      </c>
      <c r="CD18" s="43">
        <v>8</v>
      </c>
    </row>
    <row r="19" spans="1:82" s="9" customFormat="1" ht="11.25" x14ac:dyDescent="0.2">
      <c r="A19" s="20"/>
      <c r="B19" s="18"/>
      <c r="C19" s="19"/>
      <c r="D19" s="18"/>
      <c r="E19" s="270"/>
      <c r="F19" s="270"/>
      <c r="G19" s="270"/>
      <c r="H19" s="270"/>
      <c r="I19" s="270"/>
      <c r="J19" s="270"/>
      <c r="K19" s="270"/>
      <c r="L19" s="270"/>
      <c r="M19" s="270"/>
      <c r="N19" s="270"/>
      <c r="O19" s="270"/>
      <c r="P19" s="270"/>
      <c r="Q19" s="270"/>
      <c r="R19" s="270"/>
      <c r="S19" s="270"/>
      <c r="T19" s="270"/>
      <c r="U19" s="270"/>
      <c r="V19" s="270"/>
      <c r="W19" s="270"/>
      <c r="X19" s="270"/>
      <c r="Y19" s="270"/>
      <c r="Z19" s="270"/>
      <c r="AA19" s="270"/>
      <c r="AB19" s="270"/>
      <c r="AC19" s="270"/>
      <c r="AD19" s="270"/>
      <c r="AE19" s="270"/>
      <c r="AF19" s="270"/>
      <c r="AG19" s="270"/>
      <c r="AH19" s="270"/>
      <c r="AI19" s="270"/>
      <c r="AJ19" s="270"/>
      <c r="AK19" s="270"/>
      <c r="AL19" s="270"/>
      <c r="AM19" s="270"/>
      <c r="AN19" s="270"/>
      <c r="AO19" s="270"/>
      <c r="AP19" s="270"/>
      <c r="AQ19" s="270"/>
      <c r="AR19" s="270"/>
      <c r="AS19" s="270"/>
      <c r="AT19" s="270"/>
      <c r="AU19" s="270"/>
      <c r="AV19" s="270"/>
      <c r="AW19" s="270"/>
      <c r="AX19" s="270"/>
      <c r="AY19" s="270"/>
      <c r="AZ19" s="270"/>
      <c r="BA19" s="270"/>
      <c r="BB19" s="270"/>
      <c r="BC19" s="270"/>
      <c r="BD19" s="270"/>
      <c r="BE19" s="270"/>
      <c r="BF19" s="270"/>
      <c r="BG19" s="270"/>
      <c r="BH19" s="270"/>
      <c r="BI19" s="270"/>
      <c r="BJ19" s="270"/>
      <c r="BK19" s="270"/>
      <c r="BL19" s="270"/>
      <c r="BM19" s="270"/>
      <c r="BN19" s="270"/>
      <c r="BO19" s="270"/>
      <c r="BP19" s="270"/>
      <c r="BQ19" s="270"/>
      <c r="BR19" s="270"/>
      <c r="BS19" s="270"/>
      <c r="BT19" s="270"/>
      <c r="BU19" s="270"/>
      <c r="BV19" s="270"/>
      <c r="BW19" s="270"/>
      <c r="BX19" s="270"/>
      <c r="BY19" s="270"/>
      <c r="BZ19" s="270"/>
      <c r="CA19" s="270"/>
      <c r="CB19" s="270"/>
      <c r="CC19" s="270"/>
      <c r="CD19" s="18"/>
    </row>
    <row r="20" spans="1:82" s="9" customFormat="1" ht="12" x14ac:dyDescent="0.2">
      <c r="A20" s="404" t="s">
        <v>10</v>
      </c>
      <c r="B20" s="405"/>
      <c r="C20" s="406"/>
      <c r="D20" s="271" t="s">
        <v>868</v>
      </c>
      <c r="E20" s="271">
        <f>E48+E96+E103</f>
        <v>0</v>
      </c>
      <c r="F20" s="271">
        <f t="shared" ref="F20:BQ20" si="0">F48+F96+F103</f>
        <v>0</v>
      </c>
      <c r="G20" s="271">
        <f t="shared" si="0"/>
        <v>4.5</v>
      </c>
      <c r="H20" s="271">
        <f t="shared" si="0"/>
        <v>0</v>
      </c>
      <c r="I20" s="271">
        <f t="shared" si="0"/>
        <v>2.5</v>
      </c>
      <c r="J20" s="271">
        <f t="shared" si="0"/>
        <v>0</v>
      </c>
      <c r="K20" s="271">
        <f t="shared" si="0"/>
        <v>0</v>
      </c>
      <c r="L20" s="271">
        <f t="shared" si="0"/>
        <v>0</v>
      </c>
      <c r="M20" s="271">
        <f t="shared" si="0"/>
        <v>0</v>
      </c>
      <c r="N20" s="271">
        <f t="shared" si="0"/>
        <v>0</v>
      </c>
      <c r="O20" s="271">
        <f t="shared" si="0"/>
        <v>0</v>
      </c>
      <c r="P20" s="271">
        <f t="shared" si="0"/>
        <v>0</v>
      </c>
      <c r="Q20" s="271">
        <f t="shared" si="0"/>
        <v>0</v>
      </c>
      <c r="R20" s="271">
        <f t="shared" si="0"/>
        <v>0</v>
      </c>
      <c r="S20" s="271">
        <f t="shared" si="0"/>
        <v>0</v>
      </c>
      <c r="T20" s="271">
        <f t="shared" si="0"/>
        <v>0</v>
      </c>
      <c r="U20" s="271">
        <f t="shared" si="0"/>
        <v>4.5</v>
      </c>
      <c r="V20" s="271">
        <f t="shared" si="0"/>
        <v>0</v>
      </c>
      <c r="W20" s="271">
        <f t="shared" si="0"/>
        <v>0</v>
      </c>
      <c r="X20" s="271">
        <f t="shared" si="0"/>
        <v>0</v>
      </c>
      <c r="Y20" s="271">
        <f t="shared" si="0"/>
        <v>0</v>
      </c>
      <c r="Z20" s="271">
        <f t="shared" si="0"/>
        <v>0</v>
      </c>
      <c r="AA20" s="271">
        <f t="shared" si="0"/>
        <v>0</v>
      </c>
      <c r="AB20" s="271">
        <f t="shared" si="0"/>
        <v>0</v>
      </c>
      <c r="AC20" s="271">
        <f t="shared" si="0"/>
        <v>0</v>
      </c>
      <c r="AD20" s="271">
        <f t="shared" si="0"/>
        <v>2.5</v>
      </c>
      <c r="AE20" s="271">
        <f t="shared" si="0"/>
        <v>0</v>
      </c>
      <c r="AF20" s="271">
        <f t="shared" si="0"/>
        <v>0</v>
      </c>
      <c r="AG20" s="271">
        <f t="shared" si="0"/>
        <v>0</v>
      </c>
      <c r="AH20" s="271">
        <f t="shared" si="0"/>
        <v>0</v>
      </c>
      <c r="AI20" s="271">
        <f t="shared" si="0"/>
        <v>0</v>
      </c>
      <c r="AJ20" s="271">
        <f t="shared" si="0"/>
        <v>0</v>
      </c>
      <c r="AK20" s="271">
        <f t="shared" si="0"/>
        <v>0</v>
      </c>
      <c r="AL20" s="271">
        <f t="shared" si="0"/>
        <v>0</v>
      </c>
      <c r="AM20" s="271">
        <f t="shared" si="0"/>
        <v>0</v>
      </c>
      <c r="AN20" s="271">
        <f t="shared" si="0"/>
        <v>0</v>
      </c>
      <c r="AO20" s="271">
        <f t="shared" si="0"/>
        <v>0</v>
      </c>
      <c r="AP20" s="271">
        <f t="shared" si="0"/>
        <v>0</v>
      </c>
      <c r="AQ20" s="271">
        <f t="shared" si="0"/>
        <v>0</v>
      </c>
      <c r="AR20" s="271">
        <f t="shared" si="0"/>
        <v>0</v>
      </c>
      <c r="AS20" s="271">
        <f t="shared" si="0"/>
        <v>0</v>
      </c>
      <c r="AT20" s="271">
        <f t="shared" si="0"/>
        <v>0</v>
      </c>
      <c r="AU20" s="271">
        <f t="shared" si="0"/>
        <v>0</v>
      </c>
      <c r="AV20" s="271">
        <f t="shared" si="0"/>
        <v>0</v>
      </c>
      <c r="AW20" s="271">
        <f t="shared" si="0"/>
        <v>0</v>
      </c>
      <c r="AX20" s="271">
        <f t="shared" si="0"/>
        <v>0</v>
      </c>
      <c r="AY20" s="271">
        <f t="shared" si="0"/>
        <v>0</v>
      </c>
      <c r="AZ20" s="271">
        <f t="shared" si="0"/>
        <v>0</v>
      </c>
      <c r="BA20" s="271">
        <f t="shared" si="0"/>
        <v>0</v>
      </c>
      <c r="BB20" s="271">
        <f t="shared" si="0"/>
        <v>0</v>
      </c>
      <c r="BC20" s="271">
        <f t="shared" si="0"/>
        <v>0</v>
      </c>
      <c r="BD20" s="271">
        <f t="shared" si="0"/>
        <v>0</v>
      </c>
      <c r="BE20" s="271">
        <f t="shared" si="0"/>
        <v>0</v>
      </c>
      <c r="BF20" s="271">
        <f t="shared" si="0"/>
        <v>0</v>
      </c>
      <c r="BG20" s="271">
        <f t="shared" si="0"/>
        <v>0</v>
      </c>
      <c r="BH20" s="271">
        <f t="shared" si="0"/>
        <v>0</v>
      </c>
      <c r="BI20" s="271">
        <f t="shared" si="0"/>
        <v>0</v>
      </c>
      <c r="BJ20" s="271">
        <f t="shared" si="0"/>
        <v>0</v>
      </c>
      <c r="BK20" s="271">
        <f t="shared" si="0"/>
        <v>0</v>
      </c>
      <c r="BL20" s="271">
        <f t="shared" si="0"/>
        <v>0</v>
      </c>
      <c r="BM20" s="271">
        <f t="shared" si="0"/>
        <v>0</v>
      </c>
      <c r="BN20" s="271">
        <f t="shared" si="0"/>
        <v>0</v>
      </c>
      <c r="BO20" s="271">
        <f t="shared" si="0"/>
        <v>0</v>
      </c>
      <c r="BP20" s="134">
        <f t="shared" si="0"/>
        <v>0</v>
      </c>
      <c r="BQ20" s="271">
        <f t="shared" si="0"/>
        <v>0</v>
      </c>
      <c r="BR20" s="271">
        <f t="shared" ref="BR20:CC20" si="1">BR48+BR96+BR103</f>
        <v>0</v>
      </c>
      <c r="BS20" s="271">
        <f t="shared" si="1"/>
        <v>0</v>
      </c>
      <c r="BT20" s="271">
        <f t="shared" si="1"/>
        <v>0</v>
      </c>
      <c r="BU20" s="271">
        <f t="shared" si="1"/>
        <v>0</v>
      </c>
      <c r="BV20" s="271">
        <f t="shared" si="1"/>
        <v>0</v>
      </c>
      <c r="BW20" s="134">
        <f t="shared" si="1"/>
        <v>0</v>
      </c>
      <c r="BX20" s="271">
        <f t="shared" si="1"/>
        <v>0</v>
      </c>
      <c r="BY20" s="271">
        <f t="shared" si="1"/>
        <v>-4.5</v>
      </c>
      <c r="BZ20" s="271">
        <f t="shared" si="1"/>
        <v>0</v>
      </c>
      <c r="CA20" s="271">
        <f t="shared" si="1"/>
        <v>0</v>
      </c>
      <c r="CB20" s="271">
        <f t="shared" si="1"/>
        <v>0</v>
      </c>
      <c r="CC20" s="271">
        <f t="shared" si="1"/>
        <v>0</v>
      </c>
      <c r="CD20" s="272"/>
    </row>
    <row r="21" spans="1:82" x14ac:dyDescent="0.25">
      <c r="A21" s="58" t="s">
        <v>823</v>
      </c>
      <c r="B21" s="259" t="s">
        <v>824</v>
      </c>
      <c r="C21" s="17"/>
      <c r="D21" s="267" t="s">
        <v>868</v>
      </c>
      <c r="E21" s="267" t="s">
        <v>868</v>
      </c>
      <c r="F21" s="267" t="s">
        <v>868</v>
      </c>
      <c r="G21" s="267" t="s">
        <v>868</v>
      </c>
      <c r="H21" s="267" t="s">
        <v>868</v>
      </c>
      <c r="I21" s="267" t="s">
        <v>868</v>
      </c>
      <c r="J21" s="267" t="s">
        <v>868</v>
      </c>
      <c r="K21" s="267" t="s">
        <v>868</v>
      </c>
      <c r="L21" s="267" t="s">
        <v>868</v>
      </c>
      <c r="M21" s="267" t="s">
        <v>868</v>
      </c>
      <c r="N21" s="267" t="s">
        <v>868</v>
      </c>
      <c r="O21" s="267" t="s">
        <v>868</v>
      </c>
      <c r="P21" s="267" t="s">
        <v>868</v>
      </c>
      <c r="Q21" s="267" t="s">
        <v>868</v>
      </c>
      <c r="R21" s="267" t="s">
        <v>868</v>
      </c>
      <c r="S21" s="267" t="s">
        <v>868</v>
      </c>
      <c r="T21" s="267" t="s">
        <v>868</v>
      </c>
      <c r="U21" s="267" t="s">
        <v>868</v>
      </c>
      <c r="V21" s="267" t="s">
        <v>868</v>
      </c>
      <c r="W21" s="267" t="s">
        <v>868</v>
      </c>
      <c r="X21" s="267" t="s">
        <v>868</v>
      </c>
      <c r="Y21" s="267" t="s">
        <v>868</v>
      </c>
      <c r="Z21" s="267" t="s">
        <v>868</v>
      </c>
      <c r="AA21" s="267" t="s">
        <v>868</v>
      </c>
      <c r="AB21" s="267" t="s">
        <v>868</v>
      </c>
      <c r="AC21" s="267" t="s">
        <v>868</v>
      </c>
      <c r="AD21" s="267" t="s">
        <v>868</v>
      </c>
      <c r="AE21" s="267" t="s">
        <v>868</v>
      </c>
      <c r="AF21" s="267" t="s">
        <v>868</v>
      </c>
      <c r="AG21" s="267" t="s">
        <v>868</v>
      </c>
      <c r="AH21" s="267" t="s">
        <v>868</v>
      </c>
      <c r="AI21" s="267" t="s">
        <v>868</v>
      </c>
      <c r="AJ21" s="267" t="s">
        <v>868</v>
      </c>
      <c r="AK21" s="267" t="s">
        <v>868</v>
      </c>
      <c r="AL21" s="267" t="s">
        <v>868</v>
      </c>
      <c r="AM21" s="267" t="s">
        <v>868</v>
      </c>
      <c r="AN21" s="267" t="s">
        <v>868</v>
      </c>
      <c r="AO21" s="267" t="s">
        <v>868</v>
      </c>
      <c r="AP21" s="267" t="s">
        <v>868</v>
      </c>
      <c r="AQ21" s="267" t="s">
        <v>868</v>
      </c>
      <c r="AR21" s="267" t="s">
        <v>868</v>
      </c>
      <c r="AS21" s="267" t="s">
        <v>868</v>
      </c>
      <c r="AT21" s="267" t="s">
        <v>868</v>
      </c>
      <c r="AU21" s="267" t="s">
        <v>868</v>
      </c>
      <c r="AV21" s="267" t="s">
        <v>868</v>
      </c>
      <c r="AW21" s="267" t="s">
        <v>868</v>
      </c>
      <c r="AX21" s="267" t="s">
        <v>868</v>
      </c>
      <c r="AY21" s="267" t="s">
        <v>868</v>
      </c>
      <c r="AZ21" s="267" t="s">
        <v>868</v>
      </c>
      <c r="BA21" s="267" t="s">
        <v>868</v>
      </c>
      <c r="BB21" s="267" t="s">
        <v>868</v>
      </c>
      <c r="BC21" s="267" t="s">
        <v>868</v>
      </c>
      <c r="BD21" s="267" t="s">
        <v>868</v>
      </c>
      <c r="BE21" s="267" t="s">
        <v>868</v>
      </c>
      <c r="BF21" s="267" t="s">
        <v>868</v>
      </c>
      <c r="BG21" s="267" t="s">
        <v>868</v>
      </c>
      <c r="BH21" s="267" t="s">
        <v>868</v>
      </c>
      <c r="BI21" s="267" t="s">
        <v>868</v>
      </c>
      <c r="BJ21" s="267" t="s">
        <v>868</v>
      </c>
      <c r="BK21" s="267" t="s">
        <v>868</v>
      </c>
      <c r="BL21" s="267" t="s">
        <v>868</v>
      </c>
      <c r="BM21" s="267" t="s">
        <v>868</v>
      </c>
      <c r="BN21" s="267" t="s">
        <v>868</v>
      </c>
      <c r="BO21" s="267" t="s">
        <v>868</v>
      </c>
      <c r="BP21" s="267" t="s">
        <v>868</v>
      </c>
      <c r="BQ21" s="267" t="s">
        <v>868</v>
      </c>
      <c r="BR21" s="267" t="s">
        <v>868</v>
      </c>
      <c r="BS21" s="267" t="s">
        <v>868</v>
      </c>
      <c r="BT21" s="267" t="s">
        <v>868</v>
      </c>
      <c r="BU21" s="267" t="s">
        <v>868</v>
      </c>
      <c r="BV21" s="267" t="s">
        <v>868</v>
      </c>
      <c r="BW21" s="267" t="s">
        <v>868</v>
      </c>
      <c r="BX21" s="267" t="s">
        <v>868</v>
      </c>
      <c r="BY21" s="267" t="s">
        <v>868</v>
      </c>
      <c r="BZ21" s="267" t="s">
        <v>868</v>
      </c>
      <c r="CA21" s="267" t="s">
        <v>868</v>
      </c>
      <c r="CB21" s="267" t="s">
        <v>868</v>
      </c>
      <c r="CC21" s="267" t="s">
        <v>868</v>
      </c>
      <c r="CD21" s="267"/>
    </row>
    <row r="22" spans="1:82" s="9" customFormat="1" ht="24" x14ac:dyDescent="0.2">
      <c r="A22" s="58" t="s">
        <v>825</v>
      </c>
      <c r="B22" s="259" t="s">
        <v>826</v>
      </c>
      <c r="C22" s="17"/>
      <c r="D22" s="267" t="s">
        <v>868</v>
      </c>
      <c r="E22" s="267" t="s">
        <v>868</v>
      </c>
      <c r="F22" s="267" t="s">
        <v>868</v>
      </c>
      <c r="G22" s="267" t="s">
        <v>868</v>
      </c>
      <c r="H22" s="267" t="s">
        <v>868</v>
      </c>
      <c r="I22" s="267" t="s">
        <v>868</v>
      </c>
      <c r="J22" s="267" t="s">
        <v>868</v>
      </c>
      <c r="K22" s="267" t="s">
        <v>868</v>
      </c>
      <c r="L22" s="267" t="s">
        <v>868</v>
      </c>
      <c r="M22" s="267" t="s">
        <v>868</v>
      </c>
      <c r="N22" s="267" t="s">
        <v>868</v>
      </c>
      <c r="O22" s="267" t="s">
        <v>868</v>
      </c>
      <c r="P22" s="267" t="s">
        <v>868</v>
      </c>
      <c r="Q22" s="267" t="s">
        <v>868</v>
      </c>
      <c r="R22" s="267" t="s">
        <v>868</v>
      </c>
      <c r="S22" s="267" t="s">
        <v>868</v>
      </c>
      <c r="T22" s="267" t="s">
        <v>868</v>
      </c>
      <c r="U22" s="267" t="s">
        <v>868</v>
      </c>
      <c r="V22" s="267" t="s">
        <v>868</v>
      </c>
      <c r="W22" s="267" t="s">
        <v>868</v>
      </c>
      <c r="X22" s="267" t="s">
        <v>868</v>
      </c>
      <c r="Y22" s="267" t="s">
        <v>868</v>
      </c>
      <c r="Z22" s="267" t="s">
        <v>868</v>
      </c>
      <c r="AA22" s="267" t="s">
        <v>868</v>
      </c>
      <c r="AB22" s="267" t="s">
        <v>868</v>
      </c>
      <c r="AC22" s="267" t="s">
        <v>868</v>
      </c>
      <c r="AD22" s="267" t="s">
        <v>868</v>
      </c>
      <c r="AE22" s="267" t="s">
        <v>868</v>
      </c>
      <c r="AF22" s="267" t="s">
        <v>868</v>
      </c>
      <c r="AG22" s="267" t="s">
        <v>868</v>
      </c>
      <c r="AH22" s="267" t="s">
        <v>868</v>
      </c>
      <c r="AI22" s="267" t="s">
        <v>868</v>
      </c>
      <c r="AJ22" s="267" t="s">
        <v>868</v>
      </c>
      <c r="AK22" s="267" t="s">
        <v>868</v>
      </c>
      <c r="AL22" s="267" t="s">
        <v>868</v>
      </c>
      <c r="AM22" s="267" t="s">
        <v>868</v>
      </c>
      <c r="AN22" s="267" t="s">
        <v>868</v>
      </c>
      <c r="AO22" s="267" t="s">
        <v>868</v>
      </c>
      <c r="AP22" s="267" t="s">
        <v>868</v>
      </c>
      <c r="AQ22" s="267" t="s">
        <v>868</v>
      </c>
      <c r="AR22" s="267" t="s">
        <v>868</v>
      </c>
      <c r="AS22" s="267" t="s">
        <v>868</v>
      </c>
      <c r="AT22" s="267" t="s">
        <v>868</v>
      </c>
      <c r="AU22" s="267" t="s">
        <v>868</v>
      </c>
      <c r="AV22" s="267" t="s">
        <v>868</v>
      </c>
      <c r="AW22" s="267" t="s">
        <v>868</v>
      </c>
      <c r="AX22" s="267" t="s">
        <v>868</v>
      </c>
      <c r="AY22" s="267" t="s">
        <v>868</v>
      </c>
      <c r="AZ22" s="267" t="s">
        <v>868</v>
      </c>
      <c r="BA22" s="267" t="s">
        <v>868</v>
      </c>
      <c r="BB22" s="267" t="s">
        <v>868</v>
      </c>
      <c r="BC22" s="267" t="s">
        <v>868</v>
      </c>
      <c r="BD22" s="267" t="s">
        <v>868</v>
      </c>
      <c r="BE22" s="267" t="s">
        <v>868</v>
      </c>
      <c r="BF22" s="267" t="s">
        <v>868</v>
      </c>
      <c r="BG22" s="267" t="s">
        <v>868</v>
      </c>
      <c r="BH22" s="267" t="s">
        <v>868</v>
      </c>
      <c r="BI22" s="267" t="s">
        <v>868</v>
      </c>
      <c r="BJ22" s="267" t="s">
        <v>868</v>
      </c>
      <c r="BK22" s="267" t="s">
        <v>868</v>
      </c>
      <c r="BL22" s="267" t="s">
        <v>868</v>
      </c>
      <c r="BM22" s="267" t="s">
        <v>868</v>
      </c>
      <c r="BN22" s="267" t="s">
        <v>868</v>
      </c>
      <c r="BO22" s="267" t="s">
        <v>868</v>
      </c>
      <c r="BP22" s="267" t="s">
        <v>868</v>
      </c>
      <c r="BQ22" s="267" t="s">
        <v>868</v>
      </c>
      <c r="BR22" s="267" t="s">
        <v>868</v>
      </c>
      <c r="BS22" s="267" t="s">
        <v>868</v>
      </c>
      <c r="BT22" s="267" t="s">
        <v>868</v>
      </c>
      <c r="BU22" s="267" t="s">
        <v>868</v>
      </c>
      <c r="BV22" s="267" t="s">
        <v>868</v>
      </c>
      <c r="BW22" s="267" t="s">
        <v>868</v>
      </c>
      <c r="BX22" s="267" t="s">
        <v>868</v>
      </c>
      <c r="BY22" s="267" t="s">
        <v>868</v>
      </c>
      <c r="BZ22" s="267" t="s">
        <v>868</v>
      </c>
      <c r="CA22" s="267" t="s">
        <v>868</v>
      </c>
      <c r="CB22" s="267" t="s">
        <v>868</v>
      </c>
      <c r="CC22" s="267" t="s">
        <v>868</v>
      </c>
      <c r="CD22" s="267"/>
    </row>
    <row r="23" spans="1:82" s="9" customFormat="1" ht="36" x14ac:dyDescent="0.2">
      <c r="A23" s="58" t="s">
        <v>827</v>
      </c>
      <c r="B23" s="259" t="s">
        <v>828</v>
      </c>
      <c r="C23" s="17"/>
      <c r="D23" s="267" t="s">
        <v>868</v>
      </c>
      <c r="E23" s="267" t="s">
        <v>868</v>
      </c>
      <c r="F23" s="267" t="s">
        <v>868</v>
      </c>
      <c r="G23" s="267" t="s">
        <v>868</v>
      </c>
      <c r="H23" s="267" t="s">
        <v>868</v>
      </c>
      <c r="I23" s="267" t="s">
        <v>868</v>
      </c>
      <c r="J23" s="267" t="s">
        <v>868</v>
      </c>
      <c r="K23" s="267" t="s">
        <v>868</v>
      </c>
      <c r="L23" s="267" t="s">
        <v>868</v>
      </c>
      <c r="M23" s="267" t="s">
        <v>868</v>
      </c>
      <c r="N23" s="267" t="s">
        <v>868</v>
      </c>
      <c r="O23" s="267" t="s">
        <v>868</v>
      </c>
      <c r="P23" s="267" t="s">
        <v>868</v>
      </c>
      <c r="Q23" s="267" t="s">
        <v>868</v>
      </c>
      <c r="R23" s="267" t="s">
        <v>868</v>
      </c>
      <c r="S23" s="267" t="s">
        <v>868</v>
      </c>
      <c r="T23" s="267" t="s">
        <v>868</v>
      </c>
      <c r="U23" s="267" t="s">
        <v>868</v>
      </c>
      <c r="V23" s="267" t="s">
        <v>868</v>
      </c>
      <c r="W23" s="267" t="s">
        <v>868</v>
      </c>
      <c r="X23" s="267" t="s">
        <v>868</v>
      </c>
      <c r="Y23" s="267" t="s">
        <v>868</v>
      </c>
      <c r="Z23" s="267" t="s">
        <v>868</v>
      </c>
      <c r="AA23" s="267" t="s">
        <v>868</v>
      </c>
      <c r="AB23" s="267" t="s">
        <v>868</v>
      </c>
      <c r="AC23" s="267" t="s">
        <v>868</v>
      </c>
      <c r="AD23" s="267" t="s">
        <v>868</v>
      </c>
      <c r="AE23" s="267" t="s">
        <v>868</v>
      </c>
      <c r="AF23" s="267" t="s">
        <v>868</v>
      </c>
      <c r="AG23" s="267" t="s">
        <v>868</v>
      </c>
      <c r="AH23" s="267" t="s">
        <v>868</v>
      </c>
      <c r="AI23" s="267" t="s">
        <v>868</v>
      </c>
      <c r="AJ23" s="267" t="s">
        <v>868</v>
      </c>
      <c r="AK23" s="267" t="s">
        <v>868</v>
      </c>
      <c r="AL23" s="267" t="s">
        <v>868</v>
      </c>
      <c r="AM23" s="267" t="s">
        <v>868</v>
      </c>
      <c r="AN23" s="267" t="s">
        <v>868</v>
      </c>
      <c r="AO23" s="267" t="s">
        <v>868</v>
      </c>
      <c r="AP23" s="267" t="s">
        <v>868</v>
      </c>
      <c r="AQ23" s="267" t="s">
        <v>868</v>
      </c>
      <c r="AR23" s="267" t="s">
        <v>868</v>
      </c>
      <c r="AS23" s="267" t="s">
        <v>868</v>
      </c>
      <c r="AT23" s="267" t="s">
        <v>868</v>
      </c>
      <c r="AU23" s="267" t="s">
        <v>868</v>
      </c>
      <c r="AV23" s="267" t="s">
        <v>868</v>
      </c>
      <c r="AW23" s="267" t="s">
        <v>868</v>
      </c>
      <c r="AX23" s="267" t="s">
        <v>868</v>
      </c>
      <c r="AY23" s="267" t="s">
        <v>868</v>
      </c>
      <c r="AZ23" s="267" t="s">
        <v>868</v>
      </c>
      <c r="BA23" s="267" t="s">
        <v>868</v>
      </c>
      <c r="BB23" s="267" t="s">
        <v>868</v>
      </c>
      <c r="BC23" s="267" t="s">
        <v>868</v>
      </c>
      <c r="BD23" s="267" t="s">
        <v>868</v>
      </c>
      <c r="BE23" s="267" t="s">
        <v>868</v>
      </c>
      <c r="BF23" s="267" t="s">
        <v>868</v>
      </c>
      <c r="BG23" s="267" t="s">
        <v>868</v>
      </c>
      <c r="BH23" s="267" t="s">
        <v>868</v>
      </c>
      <c r="BI23" s="267" t="s">
        <v>868</v>
      </c>
      <c r="BJ23" s="267" t="s">
        <v>868</v>
      </c>
      <c r="BK23" s="267" t="s">
        <v>868</v>
      </c>
      <c r="BL23" s="267" t="s">
        <v>868</v>
      </c>
      <c r="BM23" s="267" t="s">
        <v>868</v>
      </c>
      <c r="BN23" s="267" t="s">
        <v>868</v>
      </c>
      <c r="BO23" s="267" t="s">
        <v>868</v>
      </c>
      <c r="BP23" s="267" t="s">
        <v>868</v>
      </c>
      <c r="BQ23" s="267" t="s">
        <v>868</v>
      </c>
      <c r="BR23" s="267" t="s">
        <v>868</v>
      </c>
      <c r="BS23" s="267" t="s">
        <v>868</v>
      </c>
      <c r="BT23" s="267" t="s">
        <v>868</v>
      </c>
      <c r="BU23" s="267" t="s">
        <v>868</v>
      </c>
      <c r="BV23" s="267" t="s">
        <v>868</v>
      </c>
      <c r="BW23" s="267" t="s">
        <v>868</v>
      </c>
      <c r="BX23" s="267" t="s">
        <v>868</v>
      </c>
      <c r="BY23" s="267" t="s">
        <v>868</v>
      </c>
      <c r="BZ23" s="267" t="s">
        <v>868</v>
      </c>
      <c r="CA23" s="267" t="s">
        <v>868</v>
      </c>
      <c r="CB23" s="267" t="s">
        <v>868</v>
      </c>
      <c r="CC23" s="267" t="s">
        <v>868</v>
      </c>
      <c r="CD23" s="267"/>
    </row>
    <row r="24" spans="1:82" ht="24" x14ac:dyDescent="0.25">
      <c r="A24" s="58" t="s">
        <v>829</v>
      </c>
      <c r="B24" s="259" t="s">
        <v>830</v>
      </c>
      <c r="C24" s="17"/>
      <c r="D24" s="267" t="s">
        <v>868</v>
      </c>
      <c r="E24" s="267" t="s">
        <v>868</v>
      </c>
      <c r="F24" s="267" t="s">
        <v>868</v>
      </c>
      <c r="G24" s="267" t="s">
        <v>868</v>
      </c>
      <c r="H24" s="267" t="s">
        <v>868</v>
      </c>
      <c r="I24" s="267" t="s">
        <v>868</v>
      </c>
      <c r="J24" s="267" t="s">
        <v>868</v>
      </c>
      <c r="K24" s="267" t="s">
        <v>868</v>
      </c>
      <c r="L24" s="267" t="s">
        <v>868</v>
      </c>
      <c r="M24" s="267" t="s">
        <v>868</v>
      </c>
      <c r="N24" s="267" t="s">
        <v>868</v>
      </c>
      <c r="O24" s="267" t="s">
        <v>868</v>
      </c>
      <c r="P24" s="267" t="s">
        <v>868</v>
      </c>
      <c r="Q24" s="267" t="s">
        <v>868</v>
      </c>
      <c r="R24" s="267" t="s">
        <v>868</v>
      </c>
      <c r="S24" s="267" t="s">
        <v>868</v>
      </c>
      <c r="T24" s="267" t="s">
        <v>868</v>
      </c>
      <c r="U24" s="267" t="s">
        <v>868</v>
      </c>
      <c r="V24" s="267" t="s">
        <v>868</v>
      </c>
      <c r="W24" s="267" t="s">
        <v>868</v>
      </c>
      <c r="X24" s="267" t="s">
        <v>868</v>
      </c>
      <c r="Y24" s="267" t="s">
        <v>868</v>
      </c>
      <c r="Z24" s="267" t="s">
        <v>868</v>
      </c>
      <c r="AA24" s="267" t="s">
        <v>868</v>
      </c>
      <c r="AB24" s="267" t="s">
        <v>868</v>
      </c>
      <c r="AC24" s="267" t="s">
        <v>868</v>
      </c>
      <c r="AD24" s="267" t="s">
        <v>868</v>
      </c>
      <c r="AE24" s="267" t="s">
        <v>868</v>
      </c>
      <c r="AF24" s="267" t="s">
        <v>868</v>
      </c>
      <c r="AG24" s="267" t="s">
        <v>868</v>
      </c>
      <c r="AH24" s="267" t="s">
        <v>868</v>
      </c>
      <c r="AI24" s="267" t="s">
        <v>868</v>
      </c>
      <c r="AJ24" s="267" t="s">
        <v>868</v>
      </c>
      <c r="AK24" s="267" t="s">
        <v>868</v>
      </c>
      <c r="AL24" s="267" t="s">
        <v>868</v>
      </c>
      <c r="AM24" s="267" t="s">
        <v>868</v>
      </c>
      <c r="AN24" s="267" t="s">
        <v>868</v>
      </c>
      <c r="AO24" s="267" t="s">
        <v>868</v>
      </c>
      <c r="AP24" s="267" t="s">
        <v>868</v>
      </c>
      <c r="AQ24" s="267" t="s">
        <v>868</v>
      </c>
      <c r="AR24" s="267" t="s">
        <v>868</v>
      </c>
      <c r="AS24" s="267" t="s">
        <v>868</v>
      </c>
      <c r="AT24" s="267" t="s">
        <v>868</v>
      </c>
      <c r="AU24" s="267" t="s">
        <v>868</v>
      </c>
      <c r="AV24" s="267" t="s">
        <v>868</v>
      </c>
      <c r="AW24" s="267" t="s">
        <v>868</v>
      </c>
      <c r="AX24" s="267" t="s">
        <v>868</v>
      </c>
      <c r="AY24" s="267" t="s">
        <v>868</v>
      </c>
      <c r="AZ24" s="267" t="s">
        <v>868</v>
      </c>
      <c r="BA24" s="267" t="s">
        <v>868</v>
      </c>
      <c r="BB24" s="267" t="s">
        <v>868</v>
      </c>
      <c r="BC24" s="267" t="s">
        <v>868</v>
      </c>
      <c r="BD24" s="267" t="s">
        <v>868</v>
      </c>
      <c r="BE24" s="267" t="s">
        <v>868</v>
      </c>
      <c r="BF24" s="267" t="s">
        <v>868</v>
      </c>
      <c r="BG24" s="267" t="s">
        <v>868</v>
      </c>
      <c r="BH24" s="267" t="s">
        <v>868</v>
      </c>
      <c r="BI24" s="267" t="s">
        <v>868</v>
      </c>
      <c r="BJ24" s="267" t="s">
        <v>868</v>
      </c>
      <c r="BK24" s="267" t="s">
        <v>868</v>
      </c>
      <c r="BL24" s="267" t="s">
        <v>868</v>
      </c>
      <c r="BM24" s="267" t="s">
        <v>868</v>
      </c>
      <c r="BN24" s="267" t="s">
        <v>868</v>
      </c>
      <c r="BO24" s="267" t="s">
        <v>868</v>
      </c>
      <c r="BP24" s="267" t="s">
        <v>868</v>
      </c>
      <c r="BQ24" s="267" t="s">
        <v>868</v>
      </c>
      <c r="BR24" s="267" t="s">
        <v>868</v>
      </c>
      <c r="BS24" s="267" t="s">
        <v>868</v>
      </c>
      <c r="BT24" s="267" t="s">
        <v>868</v>
      </c>
      <c r="BU24" s="267" t="s">
        <v>868</v>
      </c>
      <c r="BV24" s="267" t="s">
        <v>868</v>
      </c>
      <c r="BW24" s="267" t="s">
        <v>868</v>
      </c>
      <c r="BX24" s="267" t="s">
        <v>868</v>
      </c>
      <c r="BY24" s="267" t="s">
        <v>868</v>
      </c>
      <c r="BZ24" s="267" t="s">
        <v>868</v>
      </c>
      <c r="CA24" s="267" t="s">
        <v>868</v>
      </c>
      <c r="CB24" s="267" t="s">
        <v>868</v>
      </c>
      <c r="CC24" s="267" t="s">
        <v>868</v>
      </c>
      <c r="CD24" s="267"/>
    </row>
    <row r="25" spans="1:82" ht="24" x14ac:dyDescent="0.25">
      <c r="A25" s="58" t="s">
        <v>831</v>
      </c>
      <c r="B25" s="259" t="s">
        <v>832</v>
      </c>
      <c r="C25" s="17"/>
      <c r="D25" s="267" t="s">
        <v>868</v>
      </c>
      <c r="E25" s="267" t="s">
        <v>868</v>
      </c>
      <c r="F25" s="267" t="s">
        <v>868</v>
      </c>
      <c r="G25" s="267" t="s">
        <v>868</v>
      </c>
      <c r="H25" s="267" t="s">
        <v>868</v>
      </c>
      <c r="I25" s="267" t="s">
        <v>868</v>
      </c>
      <c r="J25" s="267" t="s">
        <v>868</v>
      </c>
      <c r="K25" s="267" t="s">
        <v>868</v>
      </c>
      <c r="L25" s="267" t="s">
        <v>868</v>
      </c>
      <c r="M25" s="267" t="s">
        <v>868</v>
      </c>
      <c r="N25" s="267" t="s">
        <v>868</v>
      </c>
      <c r="O25" s="267" t="s">
        <v>868</v>
      </c>
      <c r="P25" s="267" t="s">
        <v>868</v>
      </c>
      <c r="Q25" s="267" t="s">
        <v>868</v>
      </c>
      <c r="R25" s="267" t="s">
        <v>868</v>
      </c>
      <c r="S25" s="267" t="s">
        <v>868</v>
      </c>
      <c r="T25" s="267" t="s">
        <v>868</v>
      </c>
      <c r="U25" s="267" t="s">
        <v>868</v>
      </c>
      <c r="V25" s="267" t="s">
        <v>868</v>
      </c>
      <c r="W25" s="267" t="s">
        <v>868</v>
      </c>
      <c r="X25" s="267" t="s">
        <v>868</v>
      </c>
      <c r="Y25" s="267" t="s">
        <v>868</v>
      </c>
      <c r="Z25" s="267" t="s">
        <v>868</v>
      </c>
      <c r="AA25" s="267" t="s">
        <v>868</v>
      </c>
      <c r="AB25" s="267" t="s">
        <v>868</v>
      </c>
      <c r="AC25" s="267" t="s">
        <v>868</v>
      </c>
      <c r="AD25" s="267" t="s">
        <v>868</v>
      </c>
      <c r="AE25" s="267" t="s">
        <v>868</v>
      </c>
      <c r="AF25" s="267" t="s">
        <v>868</v>
      </c>
      <c r="AG25" s="267" t="s">
        <v>868</v>
      </c>
      <c r="AH25" s="267" t="s">
        <v>868</v>
      </c>
      <c r="AI25" s="267" t="s">
        <v>868</v>
      </c>
      <c r="AJ25" s="267" t="s">
        <v>868</v>
      </c>
      <c r="AK25" s="267" t="s">
        <v>868</v>
      </c>
      <c r="AL25" s="267" t="s">
        <v>868</v>
      </c>
      <c r="AM25" s="267" t="s">
        <v>868</v>
      </c>
      <c r="AN25" s="267" t="s">
        <v>868</v>
      </c>
      <c r="AO25" s="267" t="s">
        <v>868</v>
      </c>
      <c r="AP25" s="267" t="s">
        <v>868</v>
      </c>
      <c r="AQ25" s="267" t="s">
        <v>868</v>
      </c>
      <c r="AR25" s="267" t="s">
        <v>868</v>
      </c>
      <c r="AS25" s="267" t="s">
        <v>868</v>
      </c>
      <c r="AT25" s="267" t="s">
        <v>868</v>
      </c>
      <c r="AU25" s="267" t="s">
        <v>868</v>
      </c>
      <c r="AV25" s="267" t="s">
        <v>868</v>
      </c>
      <c r="AW25" s="267" t="s">
        <v>868</v>
      </c>
      <c r="AX25" s="267" t="s">
        <v>868</v>
      </c>
      <c r="AY25" s="267" t="s">
        <v>868</v>
      </c>
      <c r="AZ25" s="267" t="s">
        <v>868</v>
      </c>
      <c r="BA25" s="267" t="s">
        <v>868</v>
      </c>
      <c r="BB25" s="267" t="s">
        <v>868</v>
      </c>
      <c r="BC25" s="267" t="s">
        <v>868</v>
      </c>
      <c r="BD25" s="267" t="s">
        <v>868</v>
      </c>
      <c r="BE25" s="267" t="s">
        <v>868</v>
      </c>
      <c r="BF25" s="267" t="s">
        <v>868</v>
      </c>
      <c r="BG25" s="267" t="s">
        <v>868</v>
      </c>
      <c r="BH25" s="267" t="s">
        <v>868</v>
      </c>
      <c r="BI25" s="267" t="s">
        <v>868</v>
      </c>
      <c r="BJ25" s="267" t="s">
        <v>868</v>
      </c>
      <c r="BK25" s="267" t="s">
        <v>868</v>
      </c>
      <c r="BL25" s="267" t="s">
        <v>868</v>
      </c>
      <c r="BM25" s="267" t="s">
        <v>868</v>
      </c>
      <c r="BN25" s="267" t="s">
        <v>868</v>
      </c>
      <c r="BO25" s="267" t="s">
        <v>868</v>
      </c>
      <c r="BP25" s="267" t="s">
        <v>868</v>
      </c>
      <c r="BQ25" s="267" t="s">
        <v>868</v>
      </c>
      <c r="BR25" s="267" t="s">
        <v>868</v>
      </c>
      <c r="BS25" s="267" t="s">
        <v>868</v>
      </c>
      <c r="BT25" s="267" t="s">
        <v>868</v>
      </c>
      <c r="BU25" s="267" t="s">
        <v>868</v>
      </c>
      <c r="BV25" s="267" t="s">
        <v>868</v>
      </c>
      <c r="BW25" s="267" t="s">
        <v>868</v>
      </c>
      <c r="BX25" s="267" t="s">
        <v>868</v>
      </c>
      <c r="BY25" s="267" t="s">
        <v>868</v>
      </c>
      <c r="BZ25" s="267" t="s">
        <v>868</v>
      </c>
      <c r="CA25" s="267" t="s">
        <v>868</v>
      </c>
      <c r="CB25" s="267" t="s">
        <v>868</v>
      </c>
      <c r="CC25" s="267" t="s">
        <v>868</v>
      </c>
      <c r="CD25" s="267"/>
    </row>
    <row r="26" spans="1:82" x14ac:dyDescent="0.25">
      <c r="A26" s="58" t="s">
        <v>833</v>
      </c>
      <c r="B26" s="259" t="s">
        <v>834</v>
      </c>
      <c r="C26" s="17"/>
      <c r="D26" s="267" t="s">
        <v>868</v>
      </c>
      <c r="E26" s="267" t="s">
        <v>868</v>
      </c>
      <c r="F26" s="267" t="s">
        <v>868</v>
      </c>
      <c r="G26" s="267" t="s">
        <v>868</v>
      </c>
      <c r="H26" s="267" t="s">
        <v>868</v>
      </c>
      <c r="I26" s="267" t="s">
        <v>868</v>
      </c>
      <c r="J26" s="267" t="s">
        <v>868</v>
      </c>
      <c r="K26" s="267" t="s">
        <v>868</v>
      </c>
      <c r="L26" s="267" t="s">
        <v>868</v>
      </c>
      <c r="M26" s="267" t="s">
        <v>868</v>
      </c>
      <c r="N26" s="267" t="s">
        <v>868</v>
      </c>
      <c r="O26" s="267" t="s">
        <v>868</v>
      </c>
      <c r="P26" s="267" t="s">
        <v>868</v>
      </c>
      <c r="Q26" s="267" t="s">
        <v>868</v>
      </c>
      <c r="R26" s="267" t="s">
        <v>868</v>
      </c>
      <c r="S26" s="267" t="s">
        <v>868</v>
      </c>
      <c r="T26" s="267" t="s">
        <v>868</v>
      </c>
      <c r="U26" s="267" t="s">
        <v>868</v>
      </c>
      <c r="V26" s="267" t="s">
        <v>868</v>
      </c>
      <c r="W26" s="267" t="s">
        <v>868</v>
      </c>
      <c r="X26" s="267" t="s">
        <v>868</v>
      </c>
      <c r="Y26" s="267" t="s">
        <v>868</v>
      </c>
      <c r="Z26" s="267" t="s">
        <v>868</v>
      </c>
      <c r="AA26" s="267" t="s">
        <v>868</v>
      </c>
      <c r="AB26" s="267" t="s">
        <v>868</v>
      </c>
      <c r="AC26" s="267" t="s">
        <v>868</v>
      </c>
      <c r="AD26" s="267" t="s">
        <v>868</v>
      </c>
      <c r="AE26" s="267" t="s">
        <v>868</v>
      </c>
      <c r="AF26" s="267" t="s">
        <v>868</v>
      </c>
      <c r="AG26" s="267" t="s">
        <v>868</v>
      </c>
      <c r="AH26" s="267" t="s">
        <v>868</v>
      </c>
      <c r="AI26" s="267" t="s">
        <v>868</v>
      </c>
      <c r="AJ26" s="267" t="s">
        <v>868</v>
      </c>
      <c r="AK26" s="267" t="s">
        <v>868</v>
      </c>
      <c r="AL26" s="267" t="s">
        <v>868</v>
      </c>
      <c r="AM26" s="267" t="s">
        <v>868</v>
      </c>
      <c r="AN26" s="267" t="s">
        <v>868</v>
      </c>
      <c r="AO26" s="267" t="s">
        <v>868</v>
      </c>
      <c r="AP26" s="267" t="s">
        <v>868</v>
      </c>
      <c r="AQ26" s="267" t="s">
        <v>868</v>
      </c>
      <c r="AR26" s="267" t="s">
        <v>868</v>
      </c>
      <c r="AS26" s="267" t="s">
        <v>868</v>
      </c>
      <c r="AT26" s="267" t="s">
        <v>868</v>
      </c>
      <c r="AU26" s="267" t="s">
        <v>868</v>
      </c>
      <c r="AV26" s="267" t="s">
        <v>868</v>
      </c>
      <c r="AW26" s="267" t="s">
        <v>868</v>
      </c>
      <c r="AX26" s="267" t="s">
        <v>868</v>
      </c>
      <c r="AY26" s="267" t="s">
        <v>868</v>
      </c>
      <c r="AZ26" s="267" t="s">
        <v>868</v>
      </c>
      <c r="BA26" s="267" t="s">
        <v>868</v>
      </c>
      <c r="BB26" s="267" t="s">
        <v>868</v>
      </c>
      <c r="BC26" s="267" t="s">
        <v>868</v>
      </c>
      <c r="BD26" s="267" t="s">
        <v>868</v>
      </c>
      <c r="BE26" s="267" t="s">
        <v>868</v>
      </c>
      <c r="BF26" s="267" t="s">
        <v>868</v>
      </c>
      <c r="BG26" s="267" t="s">
        <v>868</v>
      </c>
      <c r="BH26" s="267" t="s">
        <v>868</v>
      </c>
      <c r="BI26" s="267" t="s">
        <v>868</v>
      </c>
      <c r="BJ26" s="267" t="s">
        <v>868</v>
      </c>
      <c r="BK26" s="267" t="s">
        <v>868</v>
      </c>
      <c r="BL26" s="267" t="s">
        <v>868</v>
      </c>
      <c r="BM26" s="267" t="s">
        <v>868</v>
      </c>
      <c r="BN26" s="267" t="s">
        <v>868</v>
      </c>
      <c r="BO26" s="267" t="s">
        <v>868</v>
      </c>
      <c r="BP26" s="267" t="s">
        <v>868</v>
      </c>
      <c r="BQ26" s="267" t="s">
        <v>868</v>
      </c>
      <c r="BR26" s="267" t="s">
        <v>868</v>
      </c>
      <c r="BS26" s="267" t="s">
        <v>868</v>
      </c>
      <c r="BT26" s="267" t="s">
        <v>868</v>
      </c>
      <c r="BU26" s="267" t="s">
        <v>868</v>
      </c>
      <c r="BV26" s="267" t="s">
        <v>868</v>
      </c>
      <c r="BW26" s="267" t="s">
        <v>868</v>
      </c>
      <c r="BX26" s="267" t="s">
        <v>868</v>
      </c>
      <c r="BY26" s="267" t="s">
        <v>868</v>
      </c>
      <c r="BZ26" s="267" t="s">
        <v>868</v>
      </c>
      <c r="CA26" s="267" t="s">
        <v>868</v>
      </c>
      <c r="CB26" s="267" t="s">
        <v>868</v>
      </c>
      <c r="CC26" s="267" t="s">
        <v>868</v>
      </c>
      <c r="CD26" s="267"/>
    </row>
    <row r="27" spans="1:82" x14ac:dyDescent="0.25">
      <c r="A27" s="58" t="s">
        <v>835</v>
      </c>
      <c r="B27" s="259" t="s">
        <v>836</v>
      </c>
      <c r="C27" s="17"/>
      <c r="D27" s="267" t="s">
        <v>868</v>
      </c>
      <c r="E27" s="267">
        <f>E20</f>
        <v>0</v>
      </c>
      <c r="F27" s="267">
        <f t="shared" ref="F27:BQ27" si="2">F20</f>
        <v>0</v>
      </c>
      <c r="G27" s="267">
        <f t="shared" si="2"/>
        <v>4.5</v>
      </c>
      <c r="H27" s="267">
        <f t="shared" si="2"/>
        <v>0</v>
      </c>
      <c r="I27" s="267">
        <f t="shared" si="2"/>
        <v>2.5</v>
      </c>
      <c r="J27" s="267">
        <f t="shared" si="2"/>
        <v>0</v>
      </c>
      <c r="K27" s="267">
        <f t="shared" si="2"/>
        <v>0</v>
      </c>
      <c r="L27" s="267">
        <f t="shared" si="2"/>
        <v>0</v>
      </c>
      <c r="M27" s="267">
        <f t="shared" si="2"/>
        <v>0</v>
      </c>
      <c r="N27" s="267">
        <f t="shared" si="2"/>
        <v>0</v>
      </c>
      <c r="O27" s="267">
        <f t="shared" si="2"/>
        <v>0</v>
      </c>
      <c r="P27" s="267">
        <f t="shared" si="2"/>
        <v>0</v>
      </c>
      <c r="Q27" s="267">
        <f t="shared" si="2"/>
        <v>0</v>
      </c>
      <c r="R27" s="267">
        <f t="shared" si="2"/>
        <v>0</v>
      </c>
      <c r="S27" s="267">
        <f t="shared" si="2"/>
        <v>0</v>
      </c>
      <c r="T27" s="267">
        <f t="shared" si="2"/>
        <v>0</v>
      </c>
      <c r="U27" s="267">
        <f t="shared" si="2"/>
        <v>4.5</v>
      </c>
      <c r="V27" s="267">
        <f t="shared" si="2"/>
        <v>0</v>
      </c>
      <c r="W27" s="267">
        <f t="shared" si="2"/>
        <v>0</v>
      </c>
      <c r="X27" s="267">
        <f t="shared" si="2"/>
        <v>0</v>
      </c>
      <c r="Y27" s="267">
        <f t="shared" si="2"/>
        <v>0</v>
      </c>
      <c r="Z27" s="267">
        <f t="shared" si="2"/>
        <v>0</v>
      </c>
      <c r="AA27" s="267">
        <f t="shared" si="2"/>
        <v>0</v>
      </c>
      <c r="AB27" s="267">
        <f t="shared" si="2"/>
        <v>0</v>
      </c>
      <c r="AC27" s="267">
        <f t="shared" si="2"/>
        <v>0</v>
      </c>
      <c r="AD27" s="267">
        <f t="shared" si="2"/>
        <v>2.5</v>
      </c>
      <c r="AE27" s="267">
        <f t="shared" si="2"/>
        <v>0</v>
      </c>
      <c r="AF27" s="267">
        <f t="shared" si="2"/>
        <v>0</v>
      </c>
      <c r="AG27" s="267">
        <f t="shared" si="2"/>
        <v>0</v>
      </c>
      <c r="AH27" s="267">
        <f t="shared" si="2"/>
        <v>0</v>
      </c>
      <c r="AI27" s="267">
        <f t="shared" si="2"/>
        <v>0</v>
      </c>
      <c r="AJ27" s="267">
        <f t="shared" si="2"/>
        <v>0</v>
      </c>
      <c r="AK27" s="267">
        <f t="shared" si="2"/>
        <v>0</v>
      </c>
      <c r="AL27" s="267">
        <f t="shared" si="2"/>
        <v>0</v>
      </c>
      <c r="AM27" s="267">
        <f t="shared" si="2"/>
        <v>0</v>
      </c>
      <c r="AN27" s="267">
        <f t="shared" si="2"/>
        <v>0</v>
      </c>
      <c r="AO27" s="267">
        <f t="shared" si="2"/>
        <v>0</v>
      </c>
      <c r="AP27" s="267">
        <f t="shared" si="2"/>
        <v>0</v>
      </c>
      <c r="AQ27" s="267">
        <f t="shared" si="2"/>
        <v>0</v>
      </c>
      <c r="AR27" s="267">
        <f t="shared" si="2"/>
        <v>0</v>
      </c>
      <c r="AS27" s="267">
        <f t="shared" si="2"/>
        <v>0</v>
      </c>
      <c r="AT27" s="267">
        <f t="shared" si="2"/>
        <v>0</v>
      </c>
      <c r="AU27" s="267">
        <f t="shared" si="2"/>
        <v>0</v>
      </c>
      <c r="AV27" s="267">
        <f t="shared" si="2"/>
        <v>0</v>
      </c>
      <c r="AW27" s="267">
        <f t="shared" si="2"/>
        <v>0</v>
      </c>
      <c r="AX27" s="267">
        <f t="shared" si="2"/>
        <v>0</v>
      </c>
      <c r="AY27" s="267">
        <f t="shared" si="2"/>
        <v>0</v>
      </c>
      <c r="AZ27" s="267">
        <f t="shared" si="2"/>
        <v>0</v>
      </c>
      <c r="BA27" s="267">
        <f t="shared" si="2"/>
        <v>0</v>
      </c>
      <c r="BB27" s="267">
        <f t="shared" si="2"/>
        <v>0</v>
      </c>
      <c r="BC27" s="267">
        <f t="shared" si="2"/>
        <v>0</v>
      </c>
      <c r="BD27" s="267">
        <f t="shared" si="2"/>
        <v>0</v>
      </c>
      <c r="BE27" s="267">
        <f t="shared" si="2"/>
        <v>0</v>
      </c>
      <c r="BF27" s="267">
        <f t="shared" si="2"/>
        <v>0</v>
      </c>
      <c r="BG27" s="267">
        <f t="shared" si="2"/>
        <v>0</v>
      </c>
      <c r="BH27" s="267">
        <f t="shared" si="2"/>
        <v>0</v>
      </c>
      <c r="BI27" s="267">
        <f t="shared" si="2"/>
        <v>0</v>
      </c>
      <c r="BJ27" s="267">
        <f t="shared" si="2"/>
        <v>0</v>
      </c>
      <c r="BK27" s="267">
        <f t="shared" si="2"/>
        <v>0</v>
      </c>
      <c r="BL27" s="267">
        <f t="shared" si="2"/>
        <v>0</v>
      </c>
      <c r="BM27" s="267">
        <f t="shared" si="2"/>
        <v>0</v>
      </c>
      <c r="BN27" s="267">
        <f t="shared" si="2"/>
        <v>0</v>
      </c>
      <c r="BO27" s="267">
        <f t="shared" si="2"/>
        <v>0</v>
      </c>
      <c r="BP27" s="291">
        <f t="shared" si="2"/>
        <v>0</v>
      </c>
      <c r="BQ27" s="267">
        <f t="shared" si="2"/>
        <v>0</v>
      </c>
      <c r="BR27" s="267">
        <f t="shared" ref="BR27:CC27" si="3">BR20</f>
        <v>0</v>
      </c>
      <c r="BS27" s="267">
        <f t="shared" si="3"/>
        <v>0</v>
      </c>
      <c r="BT27" s="267">
        <f t="shared" si="3"/>
        <v>0</v>
      </c>
      <c r="BU27" s="267">
        <f t="shared" si="3"/>
        <v>0</v>
      </c>
      <c r="BV27" s="267">
        <f t="shared" si="3"/>
        <v>0</v>
      </c>
      <c r="BW27" s="291">
        <f t="shared" si="3"/>
        <v>0</v>
      </c>
      <c r="BX27" s="267">
        <f t="shared" si="3"/>
        <v>0</v>
      </c>
      <c r="BY27" s="267">
        <f t="shared" si="3"/>
        <v>-4.5</v>
      </c>
      <c r="BZ27" s="267">
        <f t="shared" si="3"/>
        <v>0</v>
      </c>
      <c r="CA27" s="267">
        <f t="shared" si="3"/>
        <v>0</v>
      </c>
      <c r="CB27" s="267">
        <f t="shared" si="3"/>
        <v>0</v>
      </c>
      <c r="CC27" s="267">
        <f t="shared" si="3"/>
        <v>0</v>
      </c>
      <c r="CD27" s="267"/>
    </row>
    <row r="28" spans="1:82" x14ac:dyDescent="0.25">
      <c r="A28" s="58" t="s">
        <v>481</v>
      </c>
      <c r="B28" s="259" t="s">
        <v>837</v>
      </c>
      <c r="C28" s="17"/>
      <c r="D28" s="267" t="s">
        <v>868</v>
      </c>
      <c r="E28" s="267" t="s">
        <v>868</v>
      </c>
      <c r="F28" s="267" t="s">
        <v>868</v>
      </c>
      <c r="G28" s="267" t="s">
        <v>868</v>
      </c>
      <c r="H28" s="267" t="s">
        <v>868</v>
      </c>
      <c r="I28" s="267" t="s">
        <v>868</v>
      </c>
      <c r="J28" s="267" t="s">
        <v>868</v>
      </c>
      <c r="K28" s="267" t="s">
        <v>868</v>
      </c>
      <c r="L28" s="267" t="s">
        <v>868</v>
      </c>
      <c r="M28" s="267" t="s">
        <v>868</v>
      </c>
      <c r="N28" s="267" t="s">
        <v>868</v>
      </c>
      <c r="O28" s="267" t="s">
        <v>868</v>
      </c>
      <c r="P28" s="267" t="s">
        <v>868</v>
      </c>
      <c r="Q28" s="267" t="s">
        <v>868</v>
      </c>
      <c r="R28" s="267" t="s">
        <v>868</v>
      </c>
      <c r="S28" s="267" t="s">
        <v>868</v>
      </c>
      <c r="T28" s="267" t="s">
        <v>868</v>
      </c>
      <c r="U28" s="267" t="s">
        <v>868</v>
      </c>
      <c r="V28" s="267" t="s">
        <v>868</v>
      </c>
      <c r="W28" s="267" t="s">
        <v>868</v>
      </c>
      <c r="X28" s="267" t="s">
        <v>868</v>
      </c>
      <c r="Y28" s="267" t="s">
        <v>868</v>
      </c>
      <c r="Z28" s="267" t="s">
        <v>868</v>
      </c>
      <c r="AA28" s="267" t="s">
        <v>868</v>
      </c>
      <c r="AB28" s="267" t="s">
        <v>868</v>
      </c>
      <c r="AC28" s="267" t="s">
        <v>868</v>
      </c>
      <c r="AD28" s="267" t="s">
        <v>868</v>
      </c>
      <c r="AE28" s="267" t="s">
        <v>868</v>
      </c>
      <c r="AF28" s="267" t="s">
        <v>868</v>
      </c>
      <c r="AG28" s="267" t="s">
        <v>868</v>
      </c>
      <c r="AH28" s="267" t="s">
        <v>868</v>
      </c>
      <c r="AI28" s="267" t="s">
        <v>868</v>
      </c>
      <c r="AJ28" s="267" t="s">
        <v>868</v>
      </c>
      <c r="AK28" s="267" t="s">
        <v>868</v>
      </c>
      <c r="AL28" s="267" t="s">
        <v>868</v>
      </c>
      <c r="AM28" s="267" t="s">
        <v>868</v>
      </c>
      <c r="AN28" s="267" t="s">
        <v>868</v>
      </c>
      <c r="AO28" s="267" t="s">
        <v>868</v>
      </c>
      <c r="AP28" s="267" t="s">
        <v>868</v>
      </c>
      <c r="AQ28" s="267" t="s">
        <v>868</v>
      </c>
      <c r="AR28" s="267" t="s">
        <v>868</v>
      </c>
      <c r="AS28" s="267" t="s">
        <v>868</v>
      </c>
      <c r="AT28" s="267" t="s">
        <v>868</v>
      </c>
      <c r="AU28" s="267" t="s">
        <v>868</v>
      </c>
      <c r="AV28" s="267" t="s">
        <v>868</v>
      </c>
      <c r="AW28" s="267" t="s">
        <v>868</v>
      </c>
      <c r="AX28" s="267" t="s">
        <v>868</v>
      </c>
      <c r="AY28" s="267" t="s">
        <v>868</v>
      </c>
      <c r="AZ28" s="267" t="s">
        <v>868</v>
      </c>
      <c r="BA28" s="267" t="s">
        <v>868</v>
      </c>
      <c r="BB28" s="267" t="s">
        <v>868</v>
      </c>
      <c r="BC28" s="267" t="s">
        <v>868</v>
      </c>
      <c r="BD28" s="267" t="s">
        <v>868</v>
      </c>
      <c r="BE28" s="267" t="s">
        <v>868</v>
      </c>
      <c r="BF28" s="267" t="s">
        <v>868</v>
      </c>
      <c r="BG28" s="267" t="s">
        <v>868</v>
      </c>
      <c r="BH28" s="267" t="s">
        <v>868</v>
      </c>
      <c r="BI28" s="267" t="s">
        <v>868</v>
      </c>
      <c r="BJ28" s="267" t="s">
        <v>868</v>
      </c>
      <c r="BK28" s="267" t="s">
        <v>868</v>
      </c>
      <c r="BL28" s="267" t="s">
        <v>868</v>
      </c>
      <c r="BM28" s="267" t="s">
        <v>868</v>
      </c>
      <c r="BN28" s="267" t="s">
        <v>868</v>
      </c>
      <c r="BO28" s="267" t="s">
        <v>868</v>
      </c>
      <c r="BP28" s="267" t="s">
        <v>868</v>
      </c>
      <c r="BQ28" s="267" t="s">
        <v>868</v>
      </c>
      <c r="BR28" s="267" t="s">
        <v>868</v>
      </c>
      <c r="BS28" s="267" t="s">
        <v>868</v>
      </c>
      <c r="BT28" s="267" t="s">
        <v>868</v>
      </c>
      <c r="BU28" s="267" t="s">
        <v>868</v>
      </c>
      <c r="BV28" s="267" t="s">
        <v>868</v>
      </c>
      <c r="BW28" s="267" t="s">
        <v>868</v>
      </c>
      <c r="BX28" s="267" t="s">
        <v>868</v>
      </c>
      <c r="BY28" s="267" t="s">
        <v>868</v>
      </c>
      <c r="BZ28" s="267" t="s">
        <v>868</v>
      </c>
      <c r="CA28" s="267" t="s">
        <v>868</v>
      </c>
      <c r="CB28" s="267" t="s">
        <v>868</v>
      </c>
      <c r="CC28" s="267" t="s">
        <v>868</v>
      </c>
      <c r="CD28" s="267"/>
    </row>
    <row r="29" spans="1:82" ht="24" x14ac:dyDescent="0.25">
      <c r="A29" s="58" t="s">
        <v>479</v>
      </c>
      <c r="B29" s="259" t="s">
        <v>838</v>
      </c>
      <c r="C29" s="17"/>
      <c r="D29" s="267" t="s">
        <v>868</v>
      </c>
      <c r="E29" s="267" t="s">
        <v>868</v>
      </c>
      <c r="F29" s="267" t="s">
        <v>868</v>
      </c>
      <c r="G29" s="267" t="s">
        <v>868</v>
      </c>
      <c r="H29" s="267" t="s">
        <v>868</v>
      </c>
      <c r="I29" s="267" t="s">
        <v>868</v>
      </c>
      <c r="J29" s="267" t="s">
        <v>868</v>
      </c>
      <c r="K29" s="267" t="s">
        <v>868</v>
      </c>
      <c r="L29" s="267" t="s">
        <v>868</v>
      </c>
      <c r="M29" s="267" t="s">
        <v>868</v>
      </c>
      <c r="N29" s="267" t="s">
        <v>868</v>
      </c>
      <c r="O29" s="267" t="s">
        <v>868</v>
      </c>
      <c r="P29" s="267" t="s">
        <v>868</v>
      </c>
      <c r="Q29" s="267" t="s">
        <v>868</v>
      </c>
      <c r="R29" s="267" t="s">
        <v>868</v>
      </c>
      <c r="S29" s="267" t="s">
        <v>868</v>
      </c>
      <c r="T29" s="267" t="s">
        <v>868</v>
      </c>
      <c r="U29" s="267" t="s">
        <v>868</v>
      </c>
      <c r="V29" s="267" t="s">
        <v>868</v>
      </c>
      <c r="W29" s="267" t="s">
        <v>868</v>
      </c>
      <c r="X29" s="267" t="s">
        <v>868</v>
      </c>
      <c r="Y29" s="267" t="s">
        <v>868</v>
      </c>
      <c r="Z29" s="267" t="s">
        <v>868</v>
      </c>
      <c r="AA29" s="267" t="s">
        <v>868</v>
      </c>
      <c r="AB29" s="267" t="s">
        <v>868</v>
      </c>
      <c r="AC29" s="267" t="s">
        <v>868</v>
      </c>
      <c r="AD29" s="267" t="s">
        <v>868</v>
      </c>
      <c r="AE29" s="267" t="s">
        <v>868</v>
      </c>
      <c r="AF29" s="267" t="s">
        <v>868</v>
      </c>
      <c r="AG29" s="267" t="s">
        <v>868</v>
      </c>
      <c r="AH29" s="267" t="s">
        <v>868</v>
      </c>
      <c r="AI29" s="267" t="s">
        <v>868</v>
      </c>
      <c r="AJ29" s="267" t="s">
        <v>868</v>
      </c>
      <c r="AK29" s="267" t="s">
        <v>868</v>
      </c>
      <c r="AL29" s="267" t="s">
        <v>868</v>
      </c>
      <c r="AM29" s="267" t="s">
        <v>868</v>
      </c>
      <c r="AN29" s="267" t="s">
        <v>868</v>
      </c>
      <c r="AO29" s="267" t="s">
        <v>868</v>
      </c>
      <c r="AP29" s="267" t="s">
        <v>868</v>
      </c>
      <c r="AQ29" s="267" t="s">
        <v>868</v>
      </c>
      <c r="AR29" s="267" t="s">
        <v>868</v>
      </c>
      <c r="AS29" s="267" t="s">
        <v>868</v>
      </c>
      <c r="AT29" s="267" t="s">
        <v>868</v>
      </c>
      <c r="AU29" s="267" t="s">
        <v>868</v>
      </c>
      <c r="AV29" s="267" t="s">
        <v>868</v>
      </c>
      <c r="AW29" s="267" t="s">
        <v>868</v>
      </c>
      <c r="AX29" s="267" t="s">
        <v>868</v>
      </c>
      <c r="AY29" s="267" t="s">
        <v>868</v>
      </c>
      <c r="AZ29" s="267" t="s">
        <v>868</v>
      </c>
      <c r="BA29" s="267" t="s">
        <v>868</v>
      </c>
      <c r="BB29" s="267" t="s">
        <v>868</v>
      </c>
      <c r="BC29" s="267" t="s">
        <v>868</v>
      </c>
      <c r="BD29" s="267" t="s">
        <v>868</v>
      </c>
      <c r="BE29" s="267" t="s">
        <v>868</v>
      </c>
      <c r="BF29" s="267" t="s">
        <v>868</v>
      </c>
      <c r="BG29" s="267" t="s">
        <v>868</v>
      </c>
      <c r="BH29" s="267" t="s">
        <v>868</v>
      </c>
      <c r="BI29" s="267" t="s">
        <v>868</v>
      </c>
      <c r="BJ29" s="267" t="s">
        <v>868</v>
      </c>
      <c r="BK29" s="267" t="s">
        <v>868</v>
      </c>
      <c r="BL29" s="267" t="s">
        <v>868</v>
      </c>
      <c r="BM29" s="267" t="s">
        <v>868</v>
      </c>
      <c r="BN29" s="267" t="s">
        <v>868</v>
      </c>
      <c r="BO29" s="267" t="s">
        <v>868</v>
      </c>
      <c r="BP29" s="267" t="s">
        <v>868</v>
      </c>
      <c r="BQ29" s="267" t="s">
        <v>868</v>
      </c>
      <c r="BR29" s="267" t="s">
        <v>868</v>
      </c>
      <c r="BS29" s="267" t="s">
        <v>868</v>
      </c>
      <c r="BT29" s="267" t="s">
        <v>868</v>
      </c>
      <c r="BU29" s="267" t="s">
        <v>868</v>
      </c>
      <c r="BV29" s="267" t="s">
        <v>868</v>
      </c>
      <c r="BW29" s="267" t="s">
        <v>868</v>
      </c>
      <c r="BX29" s="267" t="s">
        <v>868</v>
      </c>
      <c r="BY29" s="267" t="s">
        <v>868</v>
      </c>
      <c r="BZ29" s="267" t="s">
        <v>868</v>
      </c>
      <c r="CA29" s="267" t="s">
        <v>868</v>
      </c>
      <c r="CB29" s="267" t="s">
        <v>868</v>
      </c>
      <c r="CC29" s="267" t="s">
        <v>868</v>
      </c>
      <c r="CD29" s="267"/>
    </row>
    <row r="30" spans="1:82" ht="36" x14ac:dyDescent="0.25">
      <c r="A30" s="58" t="s">
        <v>477</v>
      </c>
      <c r="B30" s="259" t="s">
        <v>839</v>
      </c>
      <c r="C30" s="17"/>
      <c r="D30" s="267" t="s">
        <v>868</v>
      </c>
      <c r="E30" s="267" t="s">
        <v>868</v>
      </c>
      <c r="F30" s="267" t="s">
        <v>868</v>
      </c>
      <c r="G30" s="267" t="s">
        <v>868</v>
      </c>
      <c r="H30" s="267" t="s">
        <v>868</v>
      </c>
      <c r="I30" s="267" t="s">
        <v>868</v>
      </c>
      <c r="J30" s="267" t="s">
        <v>868</v>
      </c>
      <c r="K30" s="267" t="s">
        <v>868</v>
      </c>
      <c r="L30" s="267" t="s">
        <v>868</v>
      </c>
      <c r="M30" s="267" t="s">
        <v>868</v>
      </c>
      <c r="N30" s="267" t="s">
        <v>868</v>
      </c>
      <c r="O30" s="267" t="s">
        <v>868</v>
      </c>
      <c r="P30" s="267" t="s">
        <v>868</v>
      </c>
      <c r="Q30" s="267" t="s">
        <v>868</v>
      </c>
      <c r="R30" s="267" t="s">
        <v>868</v>
      </c>
      <c r="S30" s="267" t="s">
        <v>868</v>
      </c>
      <c r="T30" s="267" t="s">
        <v>868</v>
      </c>
      <c r="U30" s="267" t="s">
        <v>868</v>
      </c>
      <c r="V30" s="267" t="s">
        <v>868</v>
      </c>
      <c r="W30" s="267" t="s">
        <v>868</v>
      </c>
      <c r="X30" s="267" t="s">
        <v>868</v>
      </c>
      <c r="Y30" s="267" t="s">
        <v>868</v>
      </c>
      <c r="Z30" s="267" t="s">
        <v>868</v>
      </c>
      <c r="AA30" s="267" t="s">
        <v>868</v>
      </c>
      <c r="AB30" s="267" t="s">
        <v>868</v>
      </c>
      <c r="AC30" s="267" t="s">
        <v>868</v>
      </c>
      <c r="AD30" s="267" t="s">
        <v>868</v>
      </c>
      <c r="AE30" s="267" t="s">
        <v>868</v>
      </c>
      <c r="AF30" s="267" t="s">
        <v>868</v>
      </c>
      <c r="AG30" s="267" t="s">
        <v>868</v>
      </c>
      <c r="AH30" s="267" t="s">
        <v>868</v>
      </c>
      <c r="AI30" s="267" t="s">
        <v>868</v>
      </c>
      <c r="AJ30" s="267" t="s">
        <v>868</v>
      </c>
      <c r="AK30" s="267" t="s">
        <v>868</v>
      </c>
      <c r="AL30" s="267" t="s">
        <v>868</v>
      </c>
      <c r="AM30" s="267" t="s">
        <v>868</v>
      </c>
      <c r="AN30" s="267" t="s">
        <v>868</v>
      </c>
      <c r="AO30" s="267" t="s">
        <v>868</v>
      </c>
      <c r="AP30" s="267" t="s">
        <v>868</v>
      </c>
      <c r="AQ30" s="267" t="s">
        <v>868</v>
      </c>
      <c r="AR30" s="267" t="s">
        <v>868</v>
      </c>
      <c r="AS30" s="267" t="s">
        <v>868</v>
      </c>
      <c r="AT30" s="267" t="s">
        <v>868</v>
      </c>
      <c r="AU30" s="267" t="s">
        <v>868</v>
      </c>
      <c r="AV30" s="267" t="s">
        <v>868</v>
      </c>
      <c r="AW30" s="267" t="s">
        <v>868</v>
      </c>
      <c r="AX30" s="267" t="s">
        <v>868</v>
      </c>
      <c r="AY30" s="267" t="s">
        <v>868</v>
      </c>
      <c r="AZ30" s="267" t="s">
        <v>868</v>
      </c>
      <c r="BA30" s="267" t="s">
        <v>868</v>
      </c>
      <c r="BB30" s="267" t="s">
        <v>868</v>
      </c>
      <c r="BC30" s="267" t="s">
        <v>868</v>
      </c>
      <c r="BD30" s="267" t="s">
        <v>868</v>
      </c>
      <c r="BE30" s="267" t="s">
        <v>868</v>
      </c>
      <c r="BF30" s="267" t="s">
        <v>868</v>
      </c>
      <c r="BG30" s="267" t="s">
        <v>868</v>
      </c>
      <c r="BH30" s="267" t="s">
        <v>868</v>
      </c>
      <c r="BI30" s="267" t="s">
        <v>868</v>
      </c>
      <c r="BJ30" s="267" t="s">
        <v>868</v>
      </c>
      <c r="BK30" s="267" t="s">
        <v>868</v>
      </c>
      <c r="BL30" s="267" t="s">
        <v>868</v>
      </c>
      <c r="BM30" s="267" t="s">
        <v>868</v>
      </c>
      <c r="BN30" s="267" t="s">
        <v>868</v>
      </c>
      <c r="BO30" s="267" t="s">
        <v>868</v>
      </c>
      <c r="BP30" s="267" t="s">
        <v>868</v>
      </c>
      <c r="BQ30" s="267" t="s">
        <v>868</v>
      </c>
      <c r="BR30" s="267" t="s">
        <v>868</v>
      </c>
      <c r="BS30" s="267" t="s">
        <v>868</v>
      </c>
      <c r="BT30" s="267" t="s">
        <v>868</v>
      </c>
      <c r="BU30" s="267" t="s">
        <v>868</v>
      </c>
      <c r="BV30" s="267" t="s">
        <v>868</v>
      </c>
      <c r="BW30" s="267" t="s">
        <v>868</v>
      </c>
      <c r="BX30" s="267" t="s">
        <v>868</v>
      </c>
      <c r="BY30" s="267" t="s">
        <v>868</v>
      </c>
      <c r="BZ30" s="267" t="s">
        <v>868</v>
      </c>
      <c r="CA30" s="267" t="s">
        <v>868</v>
      </c>
      <c r="CB30" s="267" t="s">
        <v>868</v>
      </c>
      <c r="CC30" s="267" t="s">
        <v>868</v>
      </c>
      <c r="CD30" s="267"/>
    </row>
    <row r="31" spans="1:82" ht="36" x14ac:dyDescent="0.25">
      <c r="A31" s="58" t="s">
        <v>472</v>
      </c>
      <c r="B31" s="259" t="s">
        <v>840</v>
      </c>
      <c r="C31" s="17"/>
      <c r="D31" s="267" t="s">
        <v>868</v>
      </c>
      <c r="E31" s="267" t="s">
        <v>868</v>
      </c>
      <c r="F31" s="267" t="s">
        <v>868</v>
      </c>
      <c r="G31" s="267" t="s">
        <v>868</v>
      </c>
      <c r="H31" s="267" t="s">
        <v>868</v>
      </c>
      <c r="I31" s="267" t="s">
        <v>868</v>
      </c>
      <c r="J31" s="267" t="s">
        <v>868</v>
      </c>
      <c r="K31" s="267" t="s">
        <v>868</v>
      </c>
      <c r="L31" s="267" t="s">
        <v>868</v>
      </c>
      <c r="M31" s="267" t="s">
        <v>868</v>
      </c>
      <c r="N31" s="267" t="s">
        <v>868</v>
      </c>
      <c r="O31" s="267" t="s">
        <v>868</v>
      </c>
      <c r="P31" s="267" t="s">
        <v>868</v>
      </c>
      <c r="Q31" s="267" t="s">
        <v>868</v>
      </c>
      <c r="R31" s="267" t="s">
        <v>868</v>
      </c>
      <c r="S31" s="267" t="s">
        <v>868</v>
      </c>
      <c r="T31" s="267" t="s">
        <v>868</v>
      </c>
      <c r="U31" s="267" t="s">
        <v>868</v>
      </c>
      <c r="V31" s="267" t="s">
        <v>868</v>
      </c>
      <c r="W31" s="267" t="s">
        <v>868</v>
      </c>
      <c r="X31" s="267" t="s">
        <v>868</v>
      </c>
      <c r="Y31" s="267" t="s">
        <v>868</v>
      </c>
      <c r="Z31" s="267" t="s">
        <v>868</v>
      </c>
      <c r="AA31" s="267" t="s">
        <v>868</v>
      </c>
      <c r="AB31" s="267" t="s">
        <v>868</v>
      </c>
      <c r="AC31" s="267" t="s">
        <v>868</v>
      </c>
      <c r="AD31" s="267" t="s">
        <v>868</v>
      </c>
      <c r="AE31" s="267" t="s">
        <v>868</v>
      </c>
      <c r="AF31" s="267" t="s">
        <v>868</v>
      </c>
      <c r="AG31" s="267" t="s">
        <v>868</v>
      </c>
      <c r="AH31" s="267" t="s">
        <v>868</v>
      </c>
      <c r="AI31" s="267" t="s">
        <v>868</v>
      </c>
      <c r="AJ31" s="267" t="s">
        <v>868</v>
      </c>
      <c r="AK31" s="267" t="s">
        <v>868</v>
      </c>
      <c r="AL31" s="267" t="s">
        <v>868</v>
      </c>
      <c r="AM31" s="267" t="s">
        <v>868</v>
      </c>
      <c r="AN31" s="267" t="s">
        <v>868</v>
      </c>
      <c r="AO31" s="267" t="s">
        <v>868</v>
      </c>
      <c r="AP31" s="267" t="s">
        <v>868</v>
      </c>
      <c r="AQ31" s="267" t="s">
        <v>868</v>
      </c>
      <c r="AR31" s="267" t="s">
        <v>868</v>
      </c>
      <c r="AS31" s="267" t="s">
        <v>868</v>
      </c>
      <c r="AT31" s="267" t="s">
        <v>868</v>
      </c>
      <c r="AU31" s="267" t="s">
        <v>868</v>
      </c>
      <c r="AV31" s="267" t="s">
        <v>868</v>
      </c>
      <c r="AW31" s="267" t="s">
        <v>868</v>
      </c>
      <c r="AX31" s="267" t="s">
        <v>868</v>
      </c>
      <c r="AY31" s="267" t="s">
        <v>868</v>
      </c>
      <c r="AZ31" s="267" t="s">
        <v>868</v>
      </c>
      <c r="BA31" s="267" t="s">
        <v>868</v>
      </c>
      <c r="BB31" s="267" t="s">
        <v>868</v>
      </c>
      <c r="BC31" s="267" t="s">
        <v>868</v>
      </c>
      <c r="BD31" s="267" t="s">
        <v>868</v>
      </c>
      <c r="BE31" s="267" t="s">
        <v>868</v>
      </c>
      <c r="BF31" s="267" t="s">
        <v>868</v>
      </c>
      <c r="BG31" s="267" t="s">
        <v>868</v>
      </c>
      <c r="BH31" s="267" t="s">
        <v>868</v>
      </c>
      <c r="BI31" s="267" t="s">
        <v>868</v>
      </c>
      <c r="BJ31" s="267" t="s">
        <v>868</v>
      </c>
      <c r="BK31" s="267" t="s">
        <v>868</v>
      </c>
      <c r="BL31" s="267" t="s">
        <v>868</v>
      </c>
      <c r="BM31" s="267" t="s">
        <v>868</v>
      </c>
      <c r="BN31" s="267" t="s">
        <v>868</v>
      </c>
      <c r="BO31" s="267" t="s">
        <v>868</v>
      </c>
      <c r="BP31" s="267" t="s">
        <v>868</v>
      </c>
      <c r="BQ31" s="267" t="s">
        <v>868</v>
      </c>
      <c r="BR31" s="267" t="s">
        <v>868</v>
      </c>
      <c r="BS31" s="267" t="s">
        <v>868</v>
      </c>
      <c r="BT31" s="267" t="s">
        <v>868</v>
      </c>
      <c r="BU31" s="267" t="s">
        <v>868</v>
      </c>
      <c r="BV31" s="267" t="s">
        <v>868</v>
      </c>
      <c r="BW31" s="267" t="s">
        <v>868</v>
      </c>
      <c r="BX31" s="267" t="s">
        <v>868</v>
      </c>
      <c r="BY31" s="267" t="s">
        <v>868</v>
      </c>
      <c r="BZ31" s="267" t="s">
        <v>868</v>
      </c>
      <c r="CA31" s="267" t="s">
        <v>868</v>
      </c>
      <c r="CB31" s="267" t="s">
        <v>868</v>
      </c>
      <c r="CC31" s="267" t="s">
        <v>868</v>
      </c>
      <c r="CD31" s="267"/>
    </row>
    <row r="32" spans="1:82" ht="24" x14ac:dyDescent="0.25">
      <c r="A32" s="58" t="s">
        <v>470</v>
      </c>
      <c r="B32" s="259" t="s">
        <v>841</v>
      </c>
      <c r="C32" s="17"/>
      <c r="D32" s="267" t="s">
        <v>868</v>
      </c>
      <c r="E32" s="267" t="s">
        <v>868</v>
      </c>
      <c r="F32" s="267" t="s">
        <v>868</v>
      </c>
      <c r="G32" s="267" t="s">
        <v>868</v>
      </c>
      <c r="H32" s="267" t="s">
        <v>868</v>
      </c>
      <c r="I32" s="267" t="s">
        <v>868</v>
      </c>
      <c r="J32" s="267" t="s">
        <v>868</v>
      </c>
      <c r="K32" s="267" t="s">
        <v>868</v>
      </c>
      <c r="L32" s="267" t="s">
        <v>868</v>
      </c>
      <c r="M32" s="267" t="s">
        <v>868</v>
      </c>
      <c r="N32" s="267" t="s">
        <v>868</v>
      </c>
      <c r="O32" s="267" t="s">
        <v>868</v>
      </c>
      <c r="P32" s="267" t="s">
        <v>868</v>
      </c>
      <c r="Q32" s="267" t="s">
        <v>868</v>
      </c>
      <c r="R32" s="267" t="s">
        <v>868</v>
      </c>
      <c r="S32" s="267" t="s">
        <v>868</v>
      </c>
      <c r="T32" s="267" t="s">
        <v>868</v>
      </c>
      <c r="U32" s="267" t="s">
        <v>868</v>
      </c>
      <c r="V32" s="267" t="s">
        <v>868</v>
      </c>
      <c r="W32" s="267" t="s">
        <v>868</v>
      </c>
      <c r="X32" s="267" t="s">
        <v>868</v>
      </c>
      <c r="Y32" s="267" t="s">
        <v>868</v>
      </c>
      <c r="Z32" s="267" t="s">
        <v>868</v>
      </c>
      <c r="AA32" s="267" t="s">
        <v>868</v>
      </c>
      <c r="AB32" s="267" t="s">
        <v>868</v>
      </c>
      <c r="AC32" s="267" t="s">
        <v>868</v>
      </c>
      <c r="AD32" s="267" t="s">
        <v>868</v>
      </c>
      <c r="AE32" s="267" t="s">
        <v>868</v>
      </c>
      <c r="AF32" s="267" t="s">
        <v>868</v>
      </c>
      <c r="AG32" s="267" t="s">
        <v>868</v>
      </c>
      <c r="AH32" s="267" t="s">
        <v>868</v>
      </c>
      <c r="AI32" s="267" t="s">
        <v>868</v>
      </c>
      <c r="AJ32" s="267" t="s">
        <v>868</v>
      </c>
      <c r="AK32" s="267" t="s">
        <v>868</v>
      </c>
      <c r="AL32" s="267" t="s">
        <v>868</v>
      </c>
      <c r="AM32" s="267" t="s">
        <v>868</v>
      </c>
      <c r="AN32" s="267" t="s">
        <v>868</v>
      </c>
      <c r="AO32" s="267" t="s">
        <v>868</v>
      </c>
      <c r="AP32" s="267" t="s">
        <v>868</v>
      </c>
      <c r="AQ32" s="267" t="s">
        <v>868</v>
      </c>
      <c r="AR32" s="267" t="s">
        <v>868</v>
      </c>
      <c r="AS32" s="267" t="s">
        <v>868</v>
      </c>
      <c r="AT32" s="267" t="s">
        <v>868</v>
      </c>
      <c r="AU32" s="267" t="s">
        <v>868</v>
      </c>
      <c r="AV32" s="267" t="s">
        <v>868</v>
      </c>
      <c r="AW32" s="267" t="s">
        <v>868</v>
      </c>
      <c r="AX32" s="267" t="s">
        <v>868</v>
      </c>
      <c r="AY32" s="267" t="s">
        <v>868</v>
      </c>
      <c r="AZ32" s="267" t="s">
        <v>868</v>
      </c>
      <c r="BA32" s="267" t="s">
        <v>868</v>
      </c>
      <c r="BB32" s="267" t="s">
        <v>868</v>
      </c>
      <c r="BC32" s="267" t="s">
        <v>868</v>
      </c>
      <c r="BD32" s="267" t="s">
        <v>868</v>
      </c>
      <c r="BE32" s="267" t="s">
        <v>868</v>
      </c>
      <c r="BF32" s="267" t="s">
        <v>868</v>
      </c>
      <c r="BG32" s="267" t="s">
        <v>868</v>
      </c>
      <c r="BH32" s="267" t="s">
        <v>868</v>
      </c>
      <c r="BI32" s="267" t="s">
        <v>868</v>
      </c>
      <c r="BJ32" s="267" t="s">
        <v>868</v>
      </c>
      <c r="BK32" s="267" t="s">
        <v>868</v>
      </c>
      <c r="BL32" s="267" t="s">
        <v>868</v>
      </c>
      <c r="BM32" s="267" t="s">
        <v>868</v>
      </c>
      <c r="BN32" s="267" t="s">
        <v>868</v>
      </c>
      <c r="BO32" s="267" t="s">
        <v>868</v>
      </c>
      <c r="BP32" s="267" t="s">
        <v>868</v>
      </c>
      <c r="BQ32" s="267" t="s">
        <v>868</v>
      </c>
      <c r="BR32" s="267" t="s">
        <v>868</v>
      </c>
      <c r="BS32" s="267" t="s">
        <v>868</v>
      </c>
      <c r="BT32" s="267" t="s">
        <v>868</v>
      </c>
      <c r="BU32" s="267" t="s">
        <v>868</v>
      </c>
      <c r="BV32" s="267" t="s">
        <v>868</v>
      </c>
      <c r="BW32" s="267" t="s">
        <v>868</v>
      </c>
      <c r="BX32" s="267" t="s">
        <v>868</v>
      </c>
      <c r="BY32" s="267" t="s">
        <v>868</v>
      </c>
      <c r="BZ32" s="267" t="s">
        <v>868</v>
      </c>
      <c r="CA32" s="267" t="s">
        <v>868</v>
      </c>
      <c r="CB32" s="267" t="s">
        <v>868</v>
      </c>
      <c r="CC32" s="267" t="s">
        <v>868</v>
      </c>
      <c r="CD32" s="267"/>
    </row>
    <row r="33" spans="1:82" ht="24" x14ac:dyDescent="0.25">
      <c r="A33" s="58" t="s">
        <v>451</v>
      </c>
      <c r="B33" s="259" t="s">
        <v>842</v>
      </c>
      <c r="C33" s="17"/>
      <c r="D33" s="267" t="s">
        <v>868</v>
      </c>
      <c r="E33" s="267" t="s">
        <v>868</v>
      </c>
      <c r="F33" s="267" t="s">
        <v>868</v>
      </c>
      <c r="G33" s="267" t="s">
        <v>868</v>
      </c>
      <c r="H33" s="267" t="s">
        <v>868</v>
      </c>
      <c r="I33" s="267" t="s">
        <v>868</v>
      </c>
      <c r="J33" s="267" t="s">
        <v>868</v>
      </c>
      <c r="K33" s="267" t="s">
        <v>868</v>
      </c>
      <c r="L33" s="267" t="s">
        <v>868</v>
      </c>
      <c r="M33" s="267" t="s">
        <v>868</v>
      </c>
      <c r="N33" s="267" t="s">
        <v>868</v>
      </c>
      <c r="O33" s="267" t="s">
        <v>868</v>
      </c>
      <c r="P33" s="267" t="s">
        <v>868</v>
      </c>
      <c r="Q33" s="267" t="s">
        <v>868</v>
      </c>
      <c r="R33" s="267" t="s">
        <v>868</v>
      </c>
      <c r="S33" s="267" t="s">
        <v>868</v>
      </c>
      <c r="T33" s="267" t="s">
        <v>868</v>
      </c>
      <c r="U33" s="267" t="s">
        <v>868</v>
      </c>
      <c r="V33" s="267" t="s">
        <v>868</v>
      </c>
      <c r="W33" s="267" t="s">
        <v>868</v>
      </c>
      <c r="X33" s="267" t="s">
        <v>868</v>
      </c>
      <c r="Y33" s="267" t="s">
        <v>868</v>
      </c>
      <c r="Z33" s="267" t="s">
        <v>868</v>
      </c>
      <c r="AA33" s="267" t="s">
        <v>868</v>
      </c>
      <c r="AB33" s="267" t="s">
        <v>868</v>
      </c>
      <c r="AC33" s="267" t="s">
        <v>868</v>
      </c>
      <c r="AD33" s="267" t="s">
        <v>868</v>
      </c>
      <c r="AE33" s="267" t="s">
        <v>868</v>
      </c>
      <c r="AF33" s="267" t="s">
        <v>868</v>
      </c>
      <c r="AG33" s="267" t="s">
        <v>868</v>
      </c>
      <c r="AH33" s="267" t="s">
        <v>868</v>
      </c>
      <c r="AI33" s="267" t="s">
        <v>868</v>
      </c>
      <c r="AJ33" s="267" t="s">
        <v>868</v>
      </c>
      <c r="AK33" s="267" t="s">
        <v>868</v>
      </c>
      <c r="AL33" s="267" t="s">
        <v>868</v>
      </c>
      <c r="AM33" s="267" t="s">
        <v>868</v>
      </c>
      <c r="AN33" s="267" t="s">
        <v>868</v>
      </c>
      <c r="AO33" s="267" t="s">
        <v>868</v>
      </c>
      <c r="AP33" s="267" t="s">
        <v>868</v>
      </c>
      <c r="AQ33" s="267" t="s">
        <v>868</v>
      </c>
      <c r="AR33" s="267" t="s">
        <v>868</v>
      </c>
      <c r="AS33" s="267" t="s">
        <v>868</v>
      </c>
      <c r="AT33" s="267" t="s">
        <v>868</v>
      </c>
      <c r="AU33" s="267" t="s">
        <v>868</v>
      </c>
      <c r="AV33" s="267" t="s">
        <v>868</v>
      </c>
      <c r="AW33" s="267" t="s">
        <v>868</v>
      </c>
      <c r="AX33" s="267" t="s">
        <v>868</v>
      </c>
      <c r="AY33" s="267" t="s">
        <v>868</v>
      </c>
      <c r="AZ33" s="267" t="s">
        <v>868</v>
      </c>
      <c r="BA33" s="267" t="s">
        <v>868</v>
      </c>
      <c r="BB33" s="267" t="s">
        <v>868</v>
      </c>
      <c r="BC33" s="267" t="s">
        <v>868</v>
      </c>
      <c r="BD33" s="267" t="s">
        <v>868</v>
      </c>
      <c r="BE33" s="267" t="s">
        <v>868</v>
      </c>
      <c r="BF33" s="267" t="s">
        <v>868</v>
      </c>
      <c r="BG33" s="267" t="s">
        <v>868</v>
      </c>
      <c r="BH33" s="267" t="s">
        <v>868</v>
      </c>
      <c r="BI33" s="267" t="s">
        <v>868</v>
      </c>
      <c r="BJ33" s="267" t="s">
        <v>868</v>
      </c>
      <c r="BK33" s="267" t="s">
        <v>868</v>
      </c>
      <c r="BL33" s="267" t="s">
        <v>868</v>
      </c>
      <c r="BM33" s="267" t="s">
        <v>868</v>
      </c>
      <c r="BN33" s="267" t="s">
        <v>868</v>
      </c>
      <c r="BO33" s="267" t="s">
        <v>868</v>
      </c>
      <c r="BP33" s="267" t="s">
        <v>868</v>
      </c>
      <c r="BQ33" s="267" t="s">
        <v>868</v>
      </c>
      <c r="BR33" s="267" t="s">
        <v>868</v>
      </c>
      <c r="BS33" s="267" t="s">
        <v>868</v>
      </c>
      <c r="BT33" s="267" t="s">
        <v>868</v>
      </c>
      <c r="BU33" s="267" t="s">
        <v>868</v>
      </c>
      <c r="BV33" s="267" t="s">
        <v>868</v>
      </c>
      <c r="BW33" s="267" t="s">
        <v>868</v>
      </c>
      <c r="BX33" s="267" t="s">
        <v>868</v>
      </c>
      <c r="BY33" s="267" t="s">
        <v>868</v>
      </c>
      <c r="BZ33" s="267" t="s">
        <v>868</v>
      </c>
      <c r="CA33" s="267" t="s">
        <v>868</v>
      </c>
      <c r="CB33" s="267" t="s">
        <v>868</v>
      </c>
      <c r="CC33" s="267" t="s">
        <v>868</v>
      </c>
      <c r="CD33" s="267"/>
    </row>
    <row r="34" spans="1:82" ht="36" x14ac:dyDescent="0.25">
      <c r="A34" s="58" t="s">
        <v>449</v>
      </c>
      <c r="B34" s="259" t="s">
        <v>843</v>
      </c>
      <c r="C34" s="17"/>
      <c r="D34" s="267" t="s">
        <v>868</v>
      </c>
      <c r="E34" s="267" t="s">
        <v>868</v>
      </c>
      <c r="F34" s="267" t="s">
        <v>868</v>
      </c>
      <c r="G34" s="267" t="s">
        <v>868</v>
      </c>
      <c r="H34" s="267" t="s">
        <v>868</v>
      </c>
      <c r="I34" s="267" t="s">
        <v>868</v>
      </c>
      <c r="J34" s="267" t="s">
        <v>868</v>
      </c>
      <c r="K34" s="267" t="s">
        <v>868</v>
      </c>
      <c r="L34" s="267" t="s">
        <v>868</v>
      </c>
      <c r="M34" s="267" t="s">
        <v>868</v>
      </c>
      <c r="N34" s="267" t="s">
        <v>868</v>
      </c>
      <c r="O34" s="267" t="s">
        <v>868</v>
      </c>
      <c r="P34" s="267" t="s">
        <v>868</v>
      </c>
      <c r="Q34" s="267" t="s">
        <v>868</v>
      </c>
      <c r="R34" s="267" t="s">
        <v>868</v>
      </c>
      <c r="S34" s="267" t="s">
        <v>868</v>
      </c>
      <c r="T34" s="267" t="s">
        <v>868</v>
      </c>
      <c r="U34" s="267" t="s">
        <v>868</v>
      </c>
      <c r="V34" s="267" t="s">
        <v>868</v>
      </c>
      <c r="W34" s="267" t="s">
        <v>868</v>
      </c>
      <c r="X34" s="267" t="s">
        <v>868</v>
      </c>
      <c r="Y34" s="267" t="s">
        <v>868</v>
      </c>
      <c r="Z34" s="267" t="s">
        <v>868</v>
      </c>
      <c r="AA34" s="267" t="s">
        <v>868</v>
      </c>
      <c r="AB34" s="267" t="s">
        <v>868</v>
      </c>
      <c r="AC34" s="267" t="s">
        <v>868</v>
      </c>
      <c r="AD34" s="267" t="s">
        <v>868</v>
      </c>
      <c r="AE34" s="267" t="s">
        <v>868</v>
      </c>
      <c r="AF34" s="267" t="s">
        <v>868</v>
      </c>
      <c r="AG34" s="267" t="s">
        <v>868</v>
      </c>
      <c r="AH34" s="267" t="s">
        <v>868</v>
      </c>
      <c r="AI34" s="267" t="s">
        <v>868</v>
      </c>
      <c r="AJ34" s="267" t="s">
        <v>868</v>
      </c>
      <c r="AK34" s="267" t="s">
        <v>868</v>
      </c>
      <c r="AL34" s="267" t="s">
        <v>868</v>
      </c>
      <c r="AM34" s="267" t="s">
        <v>868</v>
      </c>
      <c r="AN34" s="267" t="s">
        <v>868</v>
      </c>
      <c r="AO34" s="267" t="s">
        <v>868</v>
      </c>
      <c r="AP34" s="267" t="s">
        <v>868</v>
      </c>
      <c r="AQ34" s="267" t="s">
        <v>868</v>
      </c>
      <c r="AR34" s="267" t="s">
        <v>868</v>
      </c>
      <c r="AS34" s="267" t="s">
        <v>868</v>
      </c>
      <c r="AT34" s="267" t="s">
        <v>868</v>
      </c>
      <c r="AU34" s="267" t="s">
        <v>868</v>
      </c>
      <c r="AV34" s="267" t="s">
        <v>868</v>
      </c>
      <c r="AW34" s="267" t="s">
        <v>868</v>
      </c>
      <c r="AX34" s="267" t="s">
        <v>868</v>
      </c>
      <c r="AY34" s="267" t="s">
        <v>868</v>
      </c>
      <c r="AZ34" s="267" t="s">
        <v>868</v>
      </c>
      <c r="BA34" s="267" t="s">
        <v>868</v>
      </c>
      <c r="BB34" s="267" t="s">
        <v>868</v>
      </c>
      <c r="BC34" s="267" t="s">
        <v>868</v>
      </c>
      <c r="BD34" s="267" t="s">
        <v>868</v>
      </c>
      <c r="BE34" s="267" t="s">
        <v>868</v>
      </c>
      <c r="BF34" s="267" t="s">
        <v>868</v>
      </c>
      <c r="BG34" s="267" t="s">
        <v>868</v>
      </c>
      <c r="BH34" s="267" t="s">
        <v>868</v>
      </c>
      <c r="BI34" s="267" t="s">
        <v>868</v>
      </c>
      <c r="BJ34" s="267" t="s">
        <v>868</v>
      </c>
      <c r="BK34" s="267" t="s">
        <v>868</v>
      </c>
      <c r="BL34" s="267" t="s">
        <v>868</v>
      </c>
      <c r="BM34" s="267" t="s">
        <v>868</v>
      </c>
      <c r="BN34" s="267" t="s">
        <v>868</v>
      </c>
      <c r="BO34" s="267" t="s">
        <v>868</v>
      </c>
      <c r="BP34" s="267" t="s">
        <v>868</v>
      </c>
      <c r="BQ34" s="267" t="s">
        <v>868</v>
      </c>
      <c r="BR34" s="267" t="s">
        <v>868</v>
      </c>
      <c r="BS34" s="267" t="s">
        <v>868</v>
      </c>
      <c r="BT34" s="267" t="s">
        <v>868</v>
      </c>
      <c r="BU34" s="267" t="s">
        <v>868</v>
      </c>
      <c r="BV34" s="267" t="s">
        <v>868</v>
      </c>
      <c r="BW34" s="267" t="s">
        <v>868</v>
      </c>
      <c r="BX34" s="267" t="s">
        <v>868</v>
      </c>
      <c r="BY34" s="267" t="s">
        <v>868</v>
      </c>
      <c r="BZ34" s="267" t="s">
        <v>868</v>
      </c>
      <c r="CA34" s="267" t="s">
        <v>868</v>
      </c>
      <c r="CB34" s="267" t="s">
        <v>868</v>
      </c>
      <c r="CC34" s="267" t="s">
        <v>868</v>
      </c>
      <c r="CD34" s="267"/>
    </row>
    <row r="35" spans="1:82" ht="24" x14ac:dyDescent="0.25">
      <c r="A35" s="58" t="s">
        <v>448</v>
      </c>
      <c r="B35" s="259" t="s">
        <v>844</v>
      </c>
      <c r="C35" s="17"/>
      <c r="D35" s="267" t="s">
        <v>868</v>
      </c>
      <c r="E35" s="267" t="s">
        <v>868</v>
      </c>
      <c r="F35" s="267" t="s">
        <v>868</v>
      </c>
      <c r="G35" s="267" t="s">
        <v>868</v>
      </c>
      <c r="H35" s="267" t="s">
        <v>868</v>
      </c>
      <c r="I35" s="267" t="s">
        <v>868</v>
      </c>
      <c r="J35" s="267" t="s">
        <v>868</v>
      </c>
      <c r="K35" s="267" t="s">
        <v>868</v>
      </c>
      <c r="L35" s="267" t="s">
        <v>868</v>
      </c>
      <c r="M35" s="267" t="s">
        <v>868</v>
      </c>
      <c r="N35" s="267" t="s">
        <v>868</v>
      </c>
      <c r="O35" s="267" t="s">
        <v>868</v>
      </c>
      <c r="P35" s="267" t="s">
        <v>868</v>
      </c>
      <c r="Q35" s="267" t="s">
        <v>868</v>
      </c>
      <c r="R35" s="267" t="s">
        <v>868</v>
      </c>
      <c r="S35" s="267" t="s">
        <v>868</v>
      </c>
      <c r="T35" s="267" t="s">
        <v>868</v>
      </c>
      <c r="U35" s="267" t="s">
        <v>868</v>
      </c>
      <c r="V35" s="267" t="s">
        <v>868</v>
      </c>
      <c r="W35" s="267" t="s">
        <v>868</v>
      </c>
      <c r="X35" s="267" t="s">
        <v>868</v>
      </c>
      <c r="Y35" s="267" t="s">
        <v>868</v>
      </c>
      <c r="Z35" s="267" t="s">
        <v>868</v>
      </c>
      <c r="AA35" s="267" t="s">
        <v>868</v>
      </c>
      <c r="AB35" s="267" t="s">
        <v>868</v>
      </c>
      <c r="AC35" s="267" t="s">
        <v>868</v>
      </c>
      <c r="AD35" s="267" t="s">
        <v>868</v>
      </c>
      <c r="AE35" s="267" t="s">
        <v>868</v>
      </c>
      <c r="AF35" s="267" t="s">
        <v>868</v>
      </c>
      <c r="AG35" s="267" t="s">
        <v>868</v>
      </c>
      <c r="AH35" s="267" t="s">
        <v>868</v>
      </c>
      <c r="AI35" s="267" t="s">
        <v>868</v>
      </c>
      <c r="AJ35" s="267" t="s">
        <v>868</v>
      </c>
      <c r="AK35" s="267" t="s">
        <v>868</v>
      </c>
      <c r="AL35" s="267" t="s">
        <v>868</v>
      </c>
      <c r="AM35" s="267" t="s">
        <v>868</v>
      </c>
      <c r="AN35" s="267" t="s">
        <v>868</v>
      </c>
      <c r="AO35" s="267" t="s">
        <v>868</v>
      </c>
      <c r="AP35" s="267" t="s">
        <v>868</v>
      </c>
      <c r="AQ35" s="267" t="s">
        <v>868</v>
      </c>
      <c r="AR35" s="267" t="s">
        <v>868</v>
      </c>
      <c r="AS35" s="267" t="s">
        <v>868</v>
      </c>
      <c r="AT35" s="267" t="s">
        <v>868</v>
      </c>
      <c r="AU35" s="267" t="s">
        <v>868</v>
      </c>
      <c r="AV35" s="267" t="s">
        <v>868</v>
      </c>
      <c r="AW35" s="267" t="s">
        <v>868</v>
      </c>
      <c r="AX35" s="267" t="s">
        <v>868</v>
      </c>
      <c r="AY35" s="267" t="s">
        <v>868</v>
      </c>
      <c r="AZ35" s="267" t="s">
        <v>868</v>
      </c>
      <c r="BA35" s="267" t="s">
        <v>868</v>
      </c>
      <c r="BB35" s="267" t="s">
        <v>868</v>
      </c>
      <c r="BC35" s="267" t="s">
        <v>868</v>
      </c>
      <c r="BD35" s="267" t="s">
        <v>868</v>
      </c>
      <c r="BE35" s="267" t="s">
        <v>868</v>
      </c>
      <c r="BF35" s="267" t="s">
        <v>868</v>
      </c>
      <c r="BG35" s="267" t="s">
        <v>868</v>
      </c>
      <c r="BH35" s="267" t="s">
        <v>868</v>
      </c>
      <c r="BI35" s="267" t="s">
        <v>868</v>
      </c>
      <c r="BJ35" s="267" t="s">
        <v>868</v>
      </c>
      <c r="BK35" s="267" t="s">
        <v>868</v>
      </c>
      <c r="BL35" s="267" t="s">
        <v>868</v>
      </c>
      <c r="BM35" s="267" t="s">
        <v>868</v>
      </c>
      <c r="BN35" s="267" t="s">
        <v>868</v>
      </c>
      <c r="BO35" s="267" t="s">
        <v>868</v>
      </c>
      <c r="BP35" s="267" t="s">
        <v>868</v>
      </c>
      <c r="BQ35" s="267" t="s">
        <v>868</v>
      </c>
      <c r="BR35" s="267" t="s">
        <v>868</v>
      </c>
      <c r="BS35" s="267" t="s">
        <v>868</v>
      </c>
      <c r="BT35" s="267" t="s">
        <v>868</v>
      </c>
      <c r="BU35" s="267" t="s">
        <v>868</v>
      </c>
      <c r="BV35" s="267" t="s">
        <v>868</v>
      </c>
      <c r="BW35" s="267" t="s">
        <v>868</v>
      </c>
      <c r="BX35" s="267" t="s">
        <v>868</v>
      </c>
      <c r="BY35" s="267" t="s">
        <v>868</v>
      </c>
      <c r="BZ35" s="267" t="s">
        <v>868</v>
      </c>
      <c r="CA35" s="267" t="s">
        <v>868</v>
      </c>
      <c r="CB35" s="267" t="s">
        <v>868</v>
      </c>
      <c r="CC35" s="267" t="s">
        <v>868</v>
      </c>
      <c r="CD35" s="267"/>
    </row>
    <row r="36" spans="1:82" ht="24" x14ac:dyDescent="0.25">
      <c r="A36" s="58" t="s">
        <v>446</v>
      </c>
      <c r="B36" s="259" t="s">
        <v>845</v>
      </c>
      <c r="C36" s="17"/>
      <c r="D36" s="267" t="s">
        <v>868</v>
      </c>
      <c r="E36" s="267" t="s">
        <v>868</v>
      </c>
      <c r="F36" s="267" t="s">
        <v>868</v>
      </c>
      <c r="G36" s="267" t="s">
        <v>868</v>
      </c>
      <c r="H36" s="267" t="s">
        <v>868</v>
      </c>
      <c r="I36" s="267" t="s">
        <v>868</v>
      </c>
      <c r="J36" s="267" t="s">
        <v>868</v>
      </c>
      <c r="K36" s="267" t="s">
        <v>868</v>
      </c>
      <c r="L36" s="267" t="s">
        <v>868</v>
      </c>
      <c r="M36" s="267" t="s">
        <v>868</v>
      </c>
      <c r="N36" s="267" t="s">
        <v>868</v>
      </c>
      <c r="O36" s="267" t="s">
        <v>868</v>
      </c>
      <c r="P36" s="267" t="s">
        <v>868</v>
      </c>
      <c r="Q36" s="267" t="s">
        <v>868</v>
      </c>
      <c r="R36" s="267" t="s">
        <v>868</v>
      </c>
      <c r="S36" s="267" t="s">
        <v>868</v>
      </c>
      <c r="T36" s="267" t="s">
        <v>868</v>
      </c>
      <c r="U36" s="267" t="s">
        <v>868</v>
      </c>
      <c r="V36" s="267" t="s">
        <v>868</v>
      </c>
      <c r="W36" s="267" t="s">
        <v>868</v>
      </c>
      <c r="X36" s="267" t="s">
        <v>868</v>
      </c>
      <c r="Y36" s="267" t="s">
        <v>868</v>
      </c>
      <c r="Z36" s="267" t="s">
        <v>868</v>
      </c>
      <c r="AA36" s="267" t="s">
        <v>868</v>
      </c>
      <c r="AB36" s="267" t="s">
        <v>868</v>
      </c>
      <c r="AC36" s="267" t="s">
        <v>868</v>
      </c>
      <c r="AD36" s="267" t="s">
        <v>868</v>
      </c>
      <c r="AE36" s="267" t="s">
        <v>868</v>
      </c>
      <c r="AF36" s="267" t="s">
        <v>868</v>
      </c>
      <c r="AG36" s="267" t="s">
        <v>868</v>
      </c>
      <c r="AH36" s="267" t="s">
        <v>868</v>
      </c>
      <c r="AI36" s="267" t="s">
        <v>868</v>
      </c>
      <c r="AJ36" s="267" t="s">
        <v>868</v>
      </c>
      <c r="AK36" s="267" t="s">
        <v>868</v>
      </c>
      <c r="AL36" s="267" t="s">
        <v>868</v>
      </c>
      <c r="AM36" s="267" t="s">
        <v>868</v>
      </c>
      <c r="AN36" s="267" t="s">
        <v>868</v>
      </c>
      <c r="AO36" s="267" t="s">
        <v>868</v>
      </c>
      <c r="AP36" s="267" t="s">
        <v>868</v>
      </c>
      <c r="AQ36" s="267" t="s">
        <v>868</v>
      </c>
      <c r="AR36" s="267" t="s">
        <v>868</v>
      </c>
      <c r="AS36" s="267" t="s">
        <v>868</v>
      </c>
      <c r="AT36" s="267" t="s">
        <v>868</v>
      </c>
      <c r="AU36" s="267" t="s">
        <v>868</v>
      </c>
      <c r="AV36" s="267" t="s">
        <v>868</v>
      </c>
      <c r="AW36" s="267" t="s">
        <v>868</v>
      </c>
      <c r="AX36" s="267" t="s">
        <v>868</v>
      </c>
      <c r="AY36" s="267" t="s">
        <v>868</v>
      </c>
      <c r="AZ36" s="267" t="s">
        <v>868</v>
      </c>
      <c r="BA36" s="267" t="s">
        <v>868</v>
      </c>
      <c r="BB36" s="267" t="s">
        <v>868</v>
      </c>
      <c r="BC36" s="267" t="s">
        <v>868</v>
      </c>
      <c r="BD36" s="267" t="s">
        <v>868</v>
      </c>
      <c r="BE36" s="267" t="s">
        <v>868</v>
      </c>
      <c r="BF36" s="267" t="s">
        <v>868</v>
      </c>
      <c r="BG36" s="267" t="s">
        <v>868</v>
      </c>
      <c r="BH36" s="267" t="s">
        <v>868</v>
      </c>
      <c r="BI36" s="267" t="s">
        <v>868</v>
      </c>
      <c r="BJ36" s="267" t="s">
        <v>868</v>
      </c>
      <c r="BK36" s="267" t="s">
        <v>868</v>
      </c>
      <c r="BL36" s="267" t="s">
        <v>868</v>
      </c>
      <c r="BM36" s="267" t="s">
        <v>868</v>
      </c>
      <c r="BN36" s="267" t="s">
        <v>868</v>
      </c>
      <c r="BO36" s="267" t="s">
        <v>868</v>
      </c>
      <c r="BP36" s="267" t="s">
        <v>868</v>
      </c>
      <c r="BQ36" s="267" t="s">
        <v>868</v>
      </c>
      <c r="BR36" s="267" t="s">
        <v>868</v>
      </c>
      <c r="BS36" s="267" t="s">
        <v>868</v>
      </c>
      <c r="BT36" s="267" t="s">
        <v>868</v>
      </c>
      <c r="BU36" s="267" t="s">
        <v>868</v>
      </c>
      <c r="BV36" s="267" t="s">
        <v>868</v>
      </c>
      <c r="BW36" s="267" t="s">
        <v>868</v>
      </c>
      <c r="BX36" s="267" t="s">
        <v>868</v>
      </c>
      <c r="BY36" s="267" t="s">
        <v>868</v>
      </c>
      <c r="BZ36" s="267" t="s">
        <v>868</v>
      </c>
      <c r="CA36" s="267" t="s">
        <v>868</v>
      </c>
      <c r="CB36" s="267" t="s">
        <v>868</v>
      </c>
      <c r="CC36" s="267" t="s">
        <v>868</v>
      </c>
      <c r="CD36" s="267"/>
    </row>
    <row r="37" spans="1:82" ht="24" x14ac:dyDescent="0.25">
      <c r="A37" s="58" t="s">
        <v>846</v>
      </c>
      <c r="B37" s="259" t="s">
        <v>847</v>
      </c>
      <c r="C37" s="17"/>
      <c r="D37" s="267" t="s">
        <v>868</v>
      </c>
      <c r="E37" s="267" t="s">
        <v>868</v>
      </c>
      <c r="F37" s="267" t="s">
        <v>868</v>
      </c>
      <c r="G37" s="267" t="s">
        <v>868</v>
      </c>
      <c r="H37" s="267" t="s">
        <v>868</v>
      </c>
      <c r="I37" s="267" t="s">
        <v>868</v>
      </c>
      <c r="J37" s="267" t="s">
        <v>868</v>
      </c>
      <c r="K37" s="267" t="s">
        <v>868</v>
      </c>
      <c r="L37" s="267" t="s">
        <v>868</v>
      </c>
      <c r="M37" s="267" t="s">
        <v>868</v>
      </c>
      <c r="N37" s="267" t="s">
        <v>868</v>
      </c>
      <c r="O37" s="267" t="s">
        <v>868</v>
      </c>
      <c r="P37" s="267" t="s">
        <v>868</v>
      </c>
      <c r="Q37" s="267" t="s">
        <v>868</v>
      </c>
      <c r="R37" s="267" t="s">
        <v>868</v>
      </c>
      <c r="S37" s="267" t="s">
        <v>868</v>
      </c>
      <c r="T37" s="267" t="s">
        <v>868</v>
      </c>
      <c r="U37" s="267" t="s">
        <v>868</v>
      </c>
      <c r="V37" s="267" t="s">
        <v>868</v>
      </c>
      <c r="W37" s="267" t="s">
        <v>868</v>
      </c>
      <c r="X37" s="267" t="s">
        <v>868</v>
      </c>
      <c r="Y37" s="267" t="s">
        <v>868</v>
      </c>
      <c r="Z37" s="267" t="s">
        <v>868</v>
      </c>
      <c r="AA37" s="267" t="s">
        <v>868</v>
      </c>
      <c r="AB37" s="267" t="s">
        <v>868</v>
      </c>
      <c r="AC37" s="267" t="s">
        <v>868</v>
      </c>
      <c r="AD37" s="267" t="s">
        <v>868</v>
      </c>
      <c r="AE37" s="267" t="s">
        <v>868</v>
      </c>
      <c r="AF37" s="267" t="s">
        <v>868</v>
      </c>
      <c r="AG37" s="267" t="s">
        <v>868</v>
      </c>
      <c r="AH37" s="267" t="s">
        <v>868</v>
      </c>
      <c r="AI37" s="267" t="s">
        <v>868</v>
      </c>
      <c r="AJ37" s="267" t="s">
        <v>868</v>
      </c>
      <c r="AK37" s="267" t="s">
        <v>868</v>
      </c>
      <c r="AL37" s="267" t="s">
        <v>868</v>
      </c>
      <c r="AM37" s="267" t="s">
        <v>868</v>
      </c>
      <c r="AN37" s="267" t="s">
        <v>868</v>
      </c>
      <c r="AO37" s="267" t="s">
        <v>868</v>
      </c>
      <c r="AP37" s="267" t="s">
        <v>868</v>
      </c>
      <c r="AQ37" s="267" t="s">
        <v>868</v>
      </c>
      <c r="AR37" s="267" t="s">
        <v>868</v>
      </c>
      <c r="AS37" s="267" t="s">
        <v>868</v>
      </c>
      <c r="AT37" s="267" t="s">
        <v>868</v>
      </c>
      <c r="AU37" s="267" t="s">
        <v>868</v>
      </c>
      <c r="AV37" s="267" t="s">
        <v>868</v>
      </c>
      <c r="AW37" s="267" t="s">
        <v>868</v>
      </c>
      <c r="AX37" s="267" t="s">
        <v>868</v>
      </c>
      <c r="AY37" s="267" t="s">
        <v>868</v>
      </c>
      <c r="AZ37" s="267" t="s">
        <v>868</v>
      </c>
      <c r="BA37" s="267" t="s">
        <v>868</v>
      </c>
      <c r="BB37" s="267" t="s">
        <v>868</v>
      </c>
      <c r="BC37" s="267" t="s">
        <v>868</v>
      </c>
      <c r="BD37" s="267" t="s">
        <v>868</v>
      </c>
      <c r="BE37" s="267" t="s">
        <v>868</v>
      </c>
      <c r="BF37" s="267" t="s">
        <v>868</v>
      </c>
      <c r="BG37" s="267" t="s">
        <v>868</v>
      </c>
      <c r="BH37" s="267" t="s">
        <v>868</v>
      </c>
      <c r="BI37" s="267" t="s">
        <v>868</v>
      </c>
      <c r="BJ37" s="267" t="s">
        <v>868</v>
      </c>
      <c r="BK37" s="267" t="s">
        <v>868</v>
      </c>
      <c r="BL37" s="267" t="s">
        <v>868</v>
      </c>
      <c r="BM37" s="267" t="s">
        <v>868</v>
      </c>
      <c r="BN37" s="267" t="s">
        <v>868</v>
      </c>
      <c r="BO37" s="267" t="s">
        <v>868</v>
      </c>
      <c r="BP37" s="267" t="s">
        <v>868</v>
      </c>
      <c r="BQ37" s="267" t="s">
        <v>868</v>
      </c>
      <c r="BR37" s="267" t="s">
        <v>868</v>
      </c>
      <c r="BS37" s="267" t="s">
        <v>868</v>
      </c>
      <c r="BT37" s="267" t="s">
        <v>868</v>
      </c>
      <c r="BU37" s="267" t="s">
        <v>868</v>
      </c>
      <c r="BV37" s="267" t="s">
        <v>868</v>
      </c>
      <c r="BW37" s="267" t="s">
        <v>868</v>
      </c>
      <c r="BX37" s="267" t="s">
        <v>868</v>
      </c>
      <c r="BY37" s="267" t="s">
        <v>868</v>
      </c>
      <c r="BZ37" s="267" t="s">
        <v>868</v>
      </c>
      <c r="CA37" s="267" t="s">
        <v>868</v>
      </c>
      <c r="CB37" s="267" t="s">
        <v>868</v>
      </c>
      <c r="CC37" s="267" t="s">
        <v>868</v>
      </c>
      <c r="CD37" s="267"/>
    </row>
    <row r="38" spans="1:82" ht="60" x14ac:dyDescent="0.25">
      <c r="A38" s="58" t="s">
        <v>846</v>
      </c>
      <c r="B38" s="259" t="s">
        <v>848</v>
      </c>
      <c r="C38" s="17"/>
      <c r="D38" s="267" t="s">
        <v>868</v>
      </c>
      <c r="E38" s="267" t="s">
        <v>868</v>
      </c>
      <c r="F38" s="267" t="s">
        <v>868</v>
      </c>
      <c r="G38" s="267" t="s">
        <v>868</v>
      </c>
      <c r="H38" s="267" t="s">
        <v>868</v>
      </c>
      <c r="I38" s="267" t="s">
        <v>868</v>
      </c>
      <c r="J38" s="267" t="s">
        <v>868</v>
      </c>
      <c r="K38" s="267" t="s">
        <v>868</v>
      </c>
      <c r="L38" s="267" t="s">
        <v>868</v>
      </c>
      <c r="M38" s="267" t="s">
        <v>868</v>
      </c>
      <c r="N38" s="267" t="s">
        <v>868</v>
      </c>
      <c r="O38" s="267" t="s">
        <v>868</v>
      </c>
      <c r="P38" s="267" t="s">
        <v>868</v>
      </c>
      <c r="Q38" s="267" t="s">
        <v>868</v>
      </c>
      <c r="R38" s="267" t="s">
        <v>868</v>
      </c>
      <c r="S38" s="267" t="s">
        <v>868</v>
      </c>
      <c r="T38" s="267" t="s">
        <v>868</v>
      </c>
      <c r="U38" s="267" t="s">
        <v>868</v>
      </c>
      <c r="V38" s="267" t="s">
        <v>868</v>
      </c>
      <c r="W38" s="267" t="s">
        <v>868</v>
      </c>
      <c r="X38" s="267" t="s">
        <v>868</v>
      </c>
      <c r="Y38" s="267" t="s">
        <v>868</v>
      </c>
      <c r="Z38" s="267" t="s">
        <v>868</v>
      </c>
      <c r="AA38" s="267" t="s">
        <v>868</v>
      </c>
      <c r="AB38" s="267" t="s">
        <v>868</v>
      </c>
      <c r="AC38" s="267" t="s">
        <v>868</v>
      </c>
      <c r="AD38" s="267" t="s">
        <v>868</v>
      </c>
      <c r="AE38" s="267" t="s">
        <v>868</v>
      </c>
      <c r="AF38" s="267" t="s">
        <v>868</v>
      </c>
      <c r="AG38" s="267" t="s">
        <v>868</v>
      </c>
      <c r="AH38" s="267" t="s">
        <v>868</v>
      </c>
      <c r="AI38" s="267" t="s">
        <v>868</v>
      </c>
      <c r="AJ38" s="267" t="s">
        <v>868</v>
      </c>
      <c r="AK38" s="267" t="s">
        <v>868</v>
      </c>
      <c r="AL38" s="267" t="s">
        <v>868</v>
      </c>
      <c r="AM38" s="267" t="s">
        <v>868</v>
      </c>
      <c r="AN38" s="267" t="s">
        <v>868</v>
      </c>
      <c r="AO38" s="267" t="s">
        <v>868</v>
      </c>
      <c r="AP38" s="267" t="s">
        <v>868</v>
      </c>
      <c r="AQ38" s="267" t="s">
        <v>868</v>
      </c>
      <c r="AR38" s="267" t="s">
        <v>868</v>
      </c>
      <c r="AS38" s="267" t="s">
        <v>868</v>
      </c>
      <c r="AT38" s="267" t="s">
        <v>868</v>
      </c>
      <c r="AU38" s="267" t="s">
        <v>868</v>
      </c>
      <c r="AV38" s="267" t="s">
        <v>868</v>
      </c>
      <c r="AW38" s="267" t="s">
        <v>868</v>
      </c>
      <c r="AX38" s="267" t="s">
        <v>868</v>
      </c>
      <c r="AY38" s="267" t="s">
        <v>868</v>
      </c>
      <c r="AZ38" s="267" t="s">
        <v>868</v>
      </c>
      <c r="BA38" s="267" t="s">
        <v>868</v>
      </c>
      <c r="BB38" s="267" t="s">
        <v>868</v>
      </c>
      <c r="BC38" s="267" t="s">
        <v>868</v>
      </c>
      <c r="BD38" s="267" t="s">
        <v>868</v>
      </c>
      <c r="BE38" s="267" t="s">
        <v>868</v>
      </c>
      <c r="BF38" s="267" t="s">
        <v>868</v>
      </c>
      <c r="BG38" s="267" t="s">
        <v>868</v>
      </c>
      <c r="BH38" s="267" t="s">
        <v>868</v>
      </c>
      <c r="BI38" s="267" t="s">
        <v>868</v>
      </c>
      <c r="BJ38" s="267" t="s">
        <v>868</v>
      </c>
      <c r="BK38" s="267" t="s">
        <v>868</v>
      </c>
      <c r="BL38" s="267" t="s">
        <v>868</v>
      </c>
      <c r="BM38" s="267" t="s">
        <v>868</v>
      </c>
      <c r="BN38" s="267" t="s">
        <v>868</v>
      </c>
      <c r="BO38" s="267" t="s">
        <v>868</v>
      </c>
      <c r="BP38" s="267" t="s">
        <v>868</v>
      </c>
      <c r="BQ38" s="267" t="s">
        <v>868</v>
      </c>
      <c r="BR38" s="267" t="s">
        <v>868</v>
      </c>
      <c r="BS38" s="267" t="s">
        <v>868</v>
      </c>
      <c r="BT38" s="267" t="s">
        <v>868</v>
      </c>
      <c r="BU38" s="267" t="s">
        <v>868</v>
      </c>
      <c r="BV38" s="267" t="s">
        <v>868</v>
      </c>
      <c r="BW38" s="267" t="s">
        <v>868</v>
      </c>
      <c r="BX38" s="267" t="s">
        <v>868</v>
      </c>
      <c r="BY38" s="267" t="s">
        <v>868</v>
      </c>
      <c r="BZ38" s="267" t="s">
        <v>868</v>
      </c>
      <c r="CA38" s="267" t="s">
        <v>868</v>
      </c>
      <c r="CB38" s="267" t="s">
        <v>868</v>
      </c>
      <c r="CC38" s="267" t="s">
        <v>868</v>
      </c>
      <c r="CD38" s="267"/>
    </row>
    <row r="39" spans="1:82" ht="48" x14ac:dyDescent="0.25">
      <c r="A39" s="58" t="s">
        <v>846</v>
      </c>
      <c r="B39" s="259" t="s">
        <v>849</v>
      </c>
      <c r="C39" s="17"/>
      <c r="D39" s="267" t="s">
        <v>868</v>
      </c>
      <c r="E39" s="267" t="s">
        <v>868</v>
      </c>
      <c r="F39" s="267" t="s">
        <v>868</v>
      </c>
      <c r="G39" s="267" t="s">
        <v>868</v>
      </c>
      <c r="H39" s="267" t="s">
        <v>868</v>
      </c>
      <c r="I39" s="267" t="s">
        <v>868</v>
      </c>
      <c r="J39" s="267" t="s">
        <v>868</v>
      </c>
      <c r="K39" s="267" t="s">
        <v>868</v>
      </c>
      <c r="L39" s="267" t="s">
        <v>868</v>
      </c>
      <c r="M39" s="267" t="s">
        <v>868</v>
      </c>
      <c r="N39" s="267" t="s">
        <v>868</v>
      </c>
      <c r="O39" s="267" t="s">
        <v>868</v>
      </c>
      <c r="P39" s="267" t="s">
        <v>868</v>
      </c>
      <c r="Q39" s="267" t="s">
        <v>868</v>
      </c>
      <c r="R39" s="267" t="s">
        <v>868</v>
      </c>
      <c r="S39" s="267" t="s">
        <v>868</v>
      </c>
      <c r="T39" s="267" t="s">
        <v>868</v>
      </c>
      <c r="U39" s="267" t="s">
        <v>868</v>
      </c>
      <c r="V39" s="267" t="s">
        <v>868</v>
      </c>
      <c r="W39" s="267" t="s">
        <v>868</v>
      </c>
      <c r="X39" s="267" t="s">
        <v>868</v>
      </c>
      <c r="Y39" s="267" t="s">
        <v>868</v>
      </c>
      <c r="Z39" s="267" t="s">
        <v>868</v>
      </c>
      <c r="AA39" s="267" t="s">
        <v>868</v>
      </c>
      <c r="AB39" s="267" t="s">
        <v>868</v>
      </c>
      <c r="AC39" s="267" t="s">
        <v>868</v>
      </c>
      <c r="AD39" s="267" t="s">
        <v>868</v>
      </c>
      <c r="AE39" s="267" t="s">
        <v>868</v>
      </c>
      <c r="AF39" s="267" t="s">
        <v>868</v>
      </c>
      <c r="AG39" s="267" t="s">
        <v>868</v>
      </c>
      <c r="AH39" s="267" t="s">
        <v>868</v>
      </c>
      <c r="AI39" s="267" t="s">
        <v>868</v>
      </c>
      <c r="AJ39" s="267" t="s">
        <v>868</v>
      </c>
      <c r="AK39" s="267" t="s">
        <v>868</v>
      </c>
      <c r="AL39" s="267" t="s">
        <v>868</v>
      </c>
      <c r="AM39" s="267" t="s">
        <v>868</v>
      </c>
      <c r="AN39" s="267" t="s">
        <v>868</v>
      </c>
      <c r="AO39" s="267" t="s">
        <v>868</v>
      </c>
      <c r="AP39" s="267" t="s">
        <v>868</v>
      </c>
      <c r="AQ39" s="267" t="s">
        <v>868</v>
      </c>
      <c r="AR39" s="267" t="s">
        <v>868</v>
      </c>
      <c r="AS39" s="267" t="s">
        <v>868</v>
      </c>
      <c r="AT39" s="267" t="s">
        <v>868</v>
      </c>
      <c r="AU39" s="267" t="s">
        <v>868</v>
      </c>
      <c r="AV39" s="267" t="s">
        <v>868</v>
      </c>
      <c r="AW39" s="267" t="s">
        <v>868</v>
      </c>
      <c r="AX39" s="267" t="s">
        <v>868</v>
      </c>
      <c r="AY39" s="267" t="s">
        <v>868</v>
      </c>
      <c r="AZ39" s="267" t="s">
        <v>868</v>
      </c>
      <c r="BA39" s="267" t="s">
        <v>868</v>
      </c>
      <c r="BB39" s="267" t="s">
        <v>868</v>
      </c>
      <c r="BC39" s="267" t="s">
        <v>868</v>
      </c>
      <c r="BD39" s="267" t="s">
        <v>868</v>
      </c>
      <c r="BE39" s="267" t="s">
        <v>868</v>
      </c>
      <c r="BF39" s="267" t="s">
        <v>868</v>
      </c>
      <c r="BG39" s="267" t="s">
        <v>868</v>
      </c>
      <c r="BH39" s="267" t="s">
        <v>868</v>
      </c>
      <c r="BI39" s="267" t="s">
        <v>868</v>
      </c>
      <c r="BJ39" s="267" t="s">
        <v>868</v>
      </c>
      <c r="BK39" s="267" t="s">
        <v>868</v>
      </c>
      <c r="BL39" s="267" t="s">
        <v>868</v>
      </c>
      <c r="BM39" s="267" t="s">
        <v>868</v>
      </c>
      <c r="BN39" s="267" t="s">
        <v>868</v>
      </c>
      <c r="BO39" s="267" t="s">
        <v>868</v>
      </c>
      <c r="BP39" s="267" t="s">
        <v>868</v>
      </c>
      <c r="BQ39" s="267" t="s">
        <v>868</v>
      </c>
      <c r="BR39" s="267" t="s">
        <v>868</v>
      </c>
      <c r="BS39" s="267" t="s">
        <v>868</v>
      </c>
      <c r="BT39" s="267" t="s">
        <v>868</v>
      </c>
      <c r="BU39" s="267" t="s">
        <v>868</v>
      </c>
      <c r="BV39" s="267" t="s">
        <v>868</v>
      </c>
      <c r="BW39" s="267" t="s">
        <v>868</v>
      </c>
      <c r="BX39" s="267" t="s">
        <v>868</v>
      </c>
      <c r="BY39" s="267" t="s">
        <v>868</v>
      </c>
      <c r="BZ39" s="267" t="s">
        <v>868</v>
      </c>
      <c r="CA39" s="267" t="s">
        <v>868</v>
      </c>
      <c r="CB39" s="267" t="s">
        <v>868</v>
      </c>
      <c r="CC39" s="267" t="s">
        <v>868</v>
      </c>
      <c r="CD39" s="267"/>
    </row>
    <row r="40" spans="1:82" ht="51" customHeight="1" x14ac:dyDescent="0.25">
      <c r="A40" s="58" t="s">
        <v>846</v>
      </c>
      <c r="B40" s="259" t="s">
        <v>850</v>
      </c>
      <c r="C40" s="17"/>
      <c r="D40" s="267" t="s">
        <v>868</v>
      </c>
      <c r="E40" s="267" t="s">
        <v>868</v>
      </c>
      <c r="F40" s="267" t="s">
        <v>868</v>
      </c>
      <c r="G40" s="267" t="s">
        <v>868</v>
      </c>
      <c r="H40" s="267" t="s">
        <v>868</v>
      </c>
      <c r="I40" s="267" t="s">
        <v>868</v>
      </c>
      <c r="J40" s="267" t="s">
        <v>868</v>
      </c>
      <c r="K40" s="267" t="s">
        <v>868</v>
      </c>
      <c r="L40" s="267" t="s">
        <v>868</v>
      </c>
      <c r="M40" s="267" t="s">
        <v>868</v>
      </c>
      <c r="N40" s="267" t="s">
        <v>868</v>
      </c>
      <c r="O40" s="267" t="s">
        <v>868</v>
      </c>
      <c r="P40" s="267" t="s">
        <v>868</v>
      </c>
      <c r="Q40" s="267" t="s">
        <v>868</v>
      </c>
      <c r="R40" s="267" t="s">
        <v>868</v>
      </c>
      <c r="S40" s="267" t="s">
        <v>868</v>
      </c>
      <c r="T40" s="267" t="s">
        <v>868</v>
      </c>
      <c r="U40" s="267" t="s">
        <v>868</v>
      </c>
      <c r="V40" s="267" t="s">
        <v>868</v>
      </c>
      <c r="W40" s="267" t="s">
        <v>868</v>
      </c>
      <c r="X40" s="267" t="s">
        <v>868</v>
      </c>
      <c r="Y40" s="267" t="s">
        <v>868</v>
      </c>
      <c r="Z40" s="267" t="s">
        <v>868</v>
      </c>
      <c r="AA40" s="267" t="s">
        <v>868</v>
      </c>
      <c r="AB40" s="267" t="s">
        <v>868</v>
      </c>
      <c r="AC40" s="267" t="s">
        <v>868</v>
      </c>
      <c r="AD40" s="267" t="s">
        <v>868</v>
      </c>
      <c r="AE40" s="267" t="s">
        <v>868</v>
      </c>
      <c r="AF40" s="267" t="s">
        <v>868</v>
      </c>
      <c r="AG40" s="267" t="s">
        <v>868</v>
      </c>
      <c r="AH40" s="267" t="s">
        <v>868</v>
      </c>
      <c r="AI40" s="267" t="s">
        <v>868</v>
      </c>
      <c r="AJ40" s="267" t="s">
        <v>868</v>
      </c>
      <c r="AK40" s="267" t="s">
        <v>868</v>
      </c>
      <c r="AL40" s="267" t="s">
        <v>868</v>
      </c>
      <c r="AM40" s="267" t="s">
        <v>868</v>
      </c>
      <c r="AN40" s="267" t="s">
        <v>868</v>
      </c>
      <c r="AO40" s="267" t="s">
        <v>868</v>
      </c>
      <c r="AP40" s="267" t="s">
        <v>868</v>
      </c>
      <c r="AQ40" s="267" t="s">
        <v>868</v>
      </c>
      <c r="AR40" s="267" t="s">
        <v>868</v>
      </c>
      <c r="AS40" s="267" t="s">
        <v>868</v>
      </c>
      <c r="AT40" s="267" t="s">
        <v>868</v>
      </c>
      <c r="AU40" s="267" t="s">
        <v>868</v>
      </c>
      <c r="AV40" s="267" t="s">
        <v>868</v>
      </c>
      <c r="AW40" s="267" t="s">
        <v>868</v>
      </c>
      <c r="AX40" s="267" t="s">
        <v>868</v>
      </c>
      <c r="AY40" s="267" t="s">
        <v>868</v>
      </c>
      <c r="AZ40" s="267" t="s">
        <v>868</v>
      </c>
      <c r="BA40" s="267" t="s">
        <v>868</v>
      </c>
      <c r="BB40" s="267" t="s">
        <v>868</v>
      </c>
      <c r="BC40" s="267" t="s">
        <v>868</v>
      </c>
      <c r="BD40" s="267" t="s">
        <v>868</v>
      </c>
      <c r="BE40" s="267" t="s">
        <v>868</v>
      </c>
      <c r="BF40" s="267" t="s">
        <v>868</v>
      </c>
      <c r="BG40" s="267" t="s">
        <v>868</v>
      </c>
      <c r="BH40" s="267" t="s">
        <v>868</v>
      </c>
      <c r="BI40" s="267" t="s">
        <v>868</v>
      </c>
      <c r="BJ40" s="267" t="s">
        <v>868</v>
      </c>
      <c r="BK40" s="267" t="s">
        <v>868</v>
      </c>
      <c r="BL40" s="267" t="s">
        <v>868</v>
      </c>
      <c r="BM40" s="267" t="s">
        <v>868</v>
      </c>
      <c r="BN40" s="267" t="s">
        <v>868</v>
      </c>
      <c r="BO40" s="267" t="s">
        <v>868</v>
      </c>
      <c r="BP40" s="267" t="s">
        <v>868</v>
      </c>
      <c r="BQ40" s="267" t="s">
        <v>868</v>
      </c>
      <c r="BR40" s="267" t="s">
        <v>868</v>
      </c>
      <c r="BS40" s="267" t="s">
        <v>868</v>
      </c>
      <c r="BT40" s="267" t="s">
        <v>868</v>
      </c>
      <c r="BU40" s="267" t="s">
        <v>868</v>
      </c>
      <c r="BV40" s="267" t="s">
        <v>868</v>
      </c>
      <c r="BW40" s="267" t="s">
        <v>868</v>
      </c>
      <c r="BX40" s="267" t="s">
        <v>868</v>
      </c>
      <c r="BY40" s="267" t="s">
        <v>868</v>
      </c>
      <c r="BZ40" s="267" t="s">
        <v>868</v>
      </c>
      <c r="CA40" s="267" t="s">
        <v>868</v>
      </c>
      <c r="CB40" s="267" t="s">
        <v>868</v>
      </c>
      <c r="CC40" s="267" t="s">
        <v>868</v>
      </c>
      <c r="CD40" s="267"/>
    </row>
    <row r="41" spans="1:82" ht="24" x14ac:dyDescent="0.25">
      <c r="A41" s="58" t="s">
        <v>851</v>
      </c>
      <c r="B41" s="259" t="s">
        <v>847</v>
      </c>
      <c r="C41" s="17"/>
      <c r="D41" s="267" t="s">
        <v>868</v>
      </c>
      <c r="E41" s="267" t="s">
        <v>868</v>
      </c>
      <c r="F41" s="267" t="s">
        <v>868</v>
      </c>
      <c r="G41" s="267" t="s">
        <v>868</v>
      </c>
      <c r="H41" s="267" t="s">
        <v>868</v>
      </c>
      <c r="I41" s="267" t="s">
        <v>868</v>
      </c>
      <c r="J41" s="267" t="s">
        <v>868</v>
      </c>
      <c r="K41" s="267" t="s">
        <v>868</v>
      </c>
      <c r="L41" s="267" t="s">
        <v>868</v>
      </c>
      <c r="M41" s="267" t="s">
        <v>868</v>
      </c>
      <c r="N41" s="267" t="s">
        <v>868</v>
      </c>
      <c r="O41" s="267" t="s">
        <v>868</v>
      </c>
      <c r="P41" s="267" t="s">
        <v>868</v>
      </c>
      <c r="Q41" s="267" t="s">
        <v>868</v>
      </c>
      <c r="R41" s="267" t="s">
        <v>868</v>
      </c>
      <c r="S41" s="267" t="s">
        <v>868</v>
      </c>
      <c r="T41" s="267" t="s">
        <v>868</v>
      </c>
      <c r="U41" s="267" t="s">
        <v>868</v>
      </c>
      <c r="V41" s="267" t="s">
        <v>868</v>
      </c>
      <c r="W41" s="267" t="s">
        <v>868</v>
      </c>
      <c r="X41" s="267" t="s">
        <v>868</v>
      </c>
      <c r="Y41" s="267" t="s">
        <v>868</v>
      </c>
      <c r="Z41" s="267" t="s">
        <v>868</v>
      </c>
      <c r="AA41" s="267" t="s">
        <v>868</v>
      </c>
      <c r="AB41" s="267" t="s">
        <v>868</v>
      </c>
      <c r="AC41" s="267" t="s">
        <v>868</v>
      </c>
      <c r="AD41" s="267" t="s">
        <v>868</v>
      </c>
      <c r="AE41" s="267" t="s">
        <v>868</v>
      </c>
      <c r="AF41" s="267" t="s">
        <v>868</v>
      </c>
      <c r="AG41" s="267" t="s">
        <v>868</v>
      </c>
      <c r="AH41" s="267" t="s">
        <v>868</v>
      </c>
      <c r="AI41" s="267" t="s">
        <v>868</v>
      </c>
      <c r="AJ41" s="267" t="s">
        <v>868</v>
      </c>
      <c r="AK41" s="267" t="s">
        <v>868</v>
      </c>
      <c r="AL41" s="267" t="s">
        <v>868</v>
      </c>
      <c r="AM41" s="267" t="s">
        <v>868</v>
      </c>
      <c r="AN41" s="267" t="s">
        <v>868</v>
      </c>
      <c r="AO41" s="267" t="s">
        <v>868</v>
      </c>
      <c r="AP41" s="267" t="s">
        <v>868</v>
      </c>
      <c r="AQ41" s="267" t="s">
        <v>868</v>
      </c>
      <c r="AR41" s="267" t="s">
        <v>868</v>
      </c>
      <c r="AS41" s="267" t="s">
        <v>868</v>
      </c>
      <c r="AT41" s="267" t="s">
        <v>868</v>
      </c>
      <c r="AU41" s="267" t="s">
        <v>868</v>
      </c>
      <c r="AV41" s="267" t="s">
        <v>868</v>
      </c>
      <c r="AW41" s="267" t="s">
        <v>868</v>
      </c>
      <c r="AX41" s="267" t="s">
        <v>868</v>
      </c>
      <c r="AY41" s="267" t="s">
        <v>868</v>
      </c>
      <c r="AZ41" s="267" t="s">
        <v>868</v>
      </c>
      <c r="BA41" s="267" t="s">
        <v>868</v>
      </c>
      <c r="BB41" s="267" t="s">
        <v>868</v>
      </c>
      <c r="BC41" s="267" t="s">
        <v>868</v>
      </c>
      <c r="BD41" s="267" t="s">
        <v>868</v>
      </c>
      <c r="BE41" s="267" t="s">
        <v>868</v>
      </c>
      <c r="BF41" s="267" t="s">
        <v>868</v>
      </c>
      <c r="BG41" s="267" t="s">
        <v>868</v>
      </c>
      <c r="BH41" s="267" t="s">
        <v>868</v>
      </c>
      <c r="BI41" s="267" t="s">
        <v>868</v>
      </c>
      <c r="BJ41" s="267" t="s">
        <v>868</v>
      </c>
      <c r="BK41" s="267" t="s">
        <v>868</v>
      </c>
      <c r="BL41" s="267" t="s">
        <v>868</v>
      </c>
      <c r="BM41" s="267" t="s">
        <v>868</v>
      </c>
      <c r="BN41" s="267" t="s">
        <v>868</v>
      </c>
      <c r="BO41" s="267" t="s">
        <v>868</v>
      </c>
      <c r="BP41" s="267" t="s">
        <v>868</v>
      </c>
      <c r="BQ41" s="267" t="s">
        <v>868</v>
      </c>
      <c r="BR41" s="267" t="s">
        <v>868</v>
      </c>
      <c r="BS41" s="267" t="s">
        <v>868</v>
      </c>
      <c r="BT41" s="267" t="s">
        <v>868</v>
      </c>
      <c r="BU41" s="267" t="s">
        <v>868</v>
      </c>
      <c r="BV41" s="267" t="s">
        <v>868</v>
      </c>
      <c r="BW41" s="267" t="s">
        <v>868</v>
      </c>
      <c r="BX41" s="267" t="s">
        <v>868</v>
      </c>
      <c r="BY41" s="267" t="s">
        <v>868</v>
      </c>
      <c r="BZ41" s="267" t="s">
        <v>868</v>
      </c>
      <c r="CA41" s="267" t="s">
        <v>868</v>
      </c>
      <c r="CB41" s="267" t="s">
        <v>868</v>
      </c>
      <c r="CC41" s="267" t="s">
        <v>868</v>
      </c>
      <c r="CD41" s="267"/>
    </row>
    <row r="42" spans="1:82" ht="60" x14ac:dyDescent="0.25">
      <c r="A42" s="58" t="s">
        <v>851</v>
      </c>
      <c r="B42" s="259" t="s">
        <v>848</v>
      </c>
      <c r="C42" s="17"/>
      <c r="D42" s="267" t="s">
        <v>868</v>
      </c>
      <c r="E42" s="267" t="s">
        <v>868</v>
      </c>
      <c r="F42" s="267" t="s">
        <v>868</v>
      </c>
      <c r="G42" s="267" t="s">
        <v>868</v>
      </c>
      <c r="H42" s="267" t="s">
        <v>868</v>
      </c>
      <c r="I42" s="267" t="s">
        <v>868</v>
      </c>
      <c r="J42" s="267" t="s">
        <v>868</v>
      </c>
      <c r="K42" s="267" t="s">
        <v>868</v>
      </c>
      <c r="L42" s="267" t="s">
        <v>868</v>
      </c>
      <c r="M42" s="267" t="s">
        <v>868</v>
      </c>
      <c r="N42" s="267" t="s">
        <v>868</v>
      </c>
      <c r="O42" s="267" t="s">
        <v>868</v>
      </c>
      <c r="P42" s="267" t="s">
        <v>868</v>
      </c>
      <c r="Q42" s="267" t="s">
        <v>868</v>
      </c>
      <c r="R42" s="267" t="s">
        <v>868</v>
      </c>
      <c r="S42" s="267" t="s">
        <v>868</v>
      </c>
      <c r="T42" s="267" t="s">
        <v>868</v>
      </c>
      <c r="U42" s="267" t="s">
        <v>868</v>
      </c>
      <c r="V42" s="267" t="s">
        <v>868</v>
      </c>
      <c r="W42" s="267" t="s">
        <v>868</v>
      </c>
      <c r="X42" s="267" t="s">
        <v>868</v>
      </c>
      <c r="Y42" s="267" t="s">
        <v>868</v>
      </c>
      <c r="Z42" s="267" t="s">
        <v>868</v>
      </c>
      <c r="AA42" s="267" t="s">
        <v>868</v>
      </c>
      <c r="AB42" s="267" t="s">
        <v>868</v>
      </c>
      <c r="AC42" s="267" t="s">
        <v>868</v>
      </c>
      <c r="AD42" s="267" t="s">
        <v>868</v>
      </c>
      <c r="AE42" s="267" t="s">
        <v>868</v>
      </c>
      <c r="AF42" s="267" t="s">
        <v>868</v>
      </c>
      <c r="AG42" s="267" t="s">
        <v>868</v>
      </c>
      <c r="AH42" s="267" t="s">
        <v>868</v>
      </c>
      <c r="AI42" s="267" t="s">
        <v>868</v>
      </c>
      <c r="AJ42" s="267" t="s">
        <v>868</v>
      </c>
      <c r="AK42" s="267" t="s">
        <v>868</v>
      </c>
      <c r="AL42" s="267" t="s">
        <v>868</v>
      </c>
      <c r="AM42" s="267" t="s">
        <v>868</v>
      </c>
      <c r="AN42" s="267" t="s">
        <v>868</v>
      </c>
      <c r="AO42" s="267" t="s">
        <v>868</v>
      </c>
      <c r="AP42" s="267" t="s">
        <v>868</v>
      </c>
      <c r="AQ42" s="267" t="s">
        <v>868</v>
      </c>
      <c r="AR42" s="267" t="s">
        <v>868</v>
      </c>
      <c r="AS42" s="267" t="s">
        <v>868</v>
      </c>
      <c r="AT42" s="267" t="s">
        <v>868</v>
      </c>
      <c r="AU42" s="267" t="s">
        <v>868</v>
      </c>
      <c r="AV42" s="267" t="s">
        <v>868</v>
      </c>
      <c r="AW42" s="267" t="s">
        <v>868</v>
      </c>
      <c r="AX42" s="267" t="s">
        <v>868</v>
      </c>
      <c r="AY42" s="267" t="s">
        <v>868</v>
      </c>
      <c r="AZ42" s="267" t="s">
        <v>868</v>
      </c>
      <c r="BA42" s="267" t="s">
        <v>868</v>
      </c>
      <c r="BB42" s="267" t="s">
        <v>868</v>
      </c>
      <c r="BC42" s="267" t="s">
        <v>868</v>
      </c>
      <c r="BD42" s="267" t="s">
        <v>868</v>
      </c>
      <c r="BE42" s="267" t="s">
        <v>868</v>
      </c>
      <c r="BF42" s="267" t="s">
        <v>868</v>
      </c>
      <c r="BG42" s="267" t="s">
        <v>868</v>
      </c>
      <c r="BH42" s="267" t="s">
        <v>868</v>
      </c>
      <c r="BI42" s="267" t="s">
        <v>868</v>
      </c>
      <c r="BJ42" s="267" t="s">
        <v>868</v>
      </c>
      <c r="BK42" s="267" t="s">
        <v>868</v>
      </c>
      <c r="BL42" s="267" t="s">
        <v>868</v>
      </c>
      <c r="BM42" s="267" t="s">
        <v>868</v>
      </c>
      <c r="BN42" s="267" t="s">
        <v>868</v>
      </c>
      <c r="BO42" s="267" t="s">
        <v>868</v>
      </c>
      <c r="BP42" s="267" t="s">
        <v>868</v>
      </c>
      <c r="BQ42" s="267" t="s">
        <v>868</v>
      </c>
      <c r="BR42" s="267" t="s">
        <v>868</v>
      </c>
      <c r="BS42" s="267" t="s">
        <v>868</v>
      </c>
      <c r="BT42" s="267" t="s">
        <v>868</v>
      </c>
      <c r="BU42" s="267" t="s">
        <v>868</v>
      </c>
      <c r="BV42" s="267" t="s">
        <v>868</v>
      </c>
      <c r="BW42" s="267" t="s">
        <v>868</v>
      </c>
      <c r="BX42" s="267" t="s">
        <v>868</v>
      </c>
      <c r="BY42" s="267" t="s">
        <v>868</v>
      </c>
      <c r="BZ42" s="267" t="s">
        <v>868</v>
      </c>
      <c r="CA42" s="267" t="s">
        <v>868</v>
      </c>
      <c r="CB42" s="267" t="s">
        <v>868</v>
      </c>
      <c r="CC42" s="267" t="s">
        <v>868</v>
      </c>
      <c r="CD42" s="267"/>
    </row>
    <row r="43" spans="1:82" ht="52.5" customHeight="1" x14ac:dyDescent="0.25">
      <c r="A43" s="58" t="s">
        <v>851</v>
      </c>
      <c r="B43" s="259" t="s">
        <v>849</v>
      </c>
      <c r="C43" s="17"/>
      <c r="D43" s="267" t="s">
        <v>868</v>
      </c>
      <c r="E43" s="267" t="s">
        <v>868</v>
      </c>
      <c r="F43" s="267" t="s">
        <v>868</v>
      </c>
      <c r="G43" s="267" t="s">
        <v>868</v>
      </c>
      <c r="H43" s="267" t="s">
        <v>868</v>
      </c>
      <c r="I43" s="267" t="s">
        <v>868</v>
      </c>
      <c r="J43" s="267" t="s">
        <v>868</v>
      </c>
      <c r="K43" s="267" t="s">
        <v>868</v>
      </c>
      <c r="L43" s="267" t="s">
        <v>868</v>
      </c>
      <c r="M43" s="267" t="s">
        <v>868</v>
      </c>
      <c r="N43" s="267" t="s">
        <v>868</v>
      </c>
      <c r="O43" s="267" t="s">
        <v>868</v>
      </c>
      <c r="P43" s="267" t="s">
        <v>868</v>
      </c>
      <c r="Q43" s="267" t="s">
        <v>868</v>
      </c>
      <c r="R43" s="267" t="s">
        <v>868</v>
      </c>
      <c r="S43" s="267" t="s">
        <v>868</v>
      </c>
      <c r="T43" s="267" t="s">
        <v>868</v>
      </c>
      <c r="U43" s="267" t="s">
        <v>868</v>
      </c>
      <c r="V43" s="267" t="s">
        <v>868</v>
      </c>
      <c r="W43" s="267" t="s">
        <v>868</v>
      </c>
      <c r="X43" s="267" t="s">
        <v>868</v>
      </c>
      <c r="Y43" s="267" t="s">
        <v>868</v>
      </c>
      <c r="Z43" s="267" t="s">
        <v>868</v>
      </c>
      <c r="AA43" s="267" t="s">
        <v>868</v>
      </c>
      <c r="AB43" s="267" t="s">
        <v>868</v>
      </c>
      <c r="AC43" s="267" t="s">
        <v>868</v>
      </c>
      <c r="AD43" s="267" t="s">
        <v>868</v>
      </c>
      <c r="AE43" s="267" t="s">
        <v>868</v>
      </c>
      <c r="AF43" s="267" t="s">
        <v>868</v>
      </c>
      <c r="AG43" s="267" t="s">
        <v>868</v>
      </c>
      <c r="AH43" s="267" t="s">
        <v>868</v>
      </c>
      <c r="AI43" s="267" t="s">
        <v>868</v>
      </c>
      <c r="AJ43" s="267" t="s">
        <v>868</v>
      </c>
      <c r="AK43" s="267" t="s">
        <v>868</v>
      </c>
      <c r="AL43" s="267" t="s">
        <v>868</v>
      </c>
      <c r="AM43" s="267" t="s">
        <v>868</v>
      </c>
      <c r="AN43" s="267" t="s">
        <v>868</v>
      </c>
      <c r="AO43" s="267" t="s">
        <v>868</v>
      </c>
      <c r="AP43" s="267" t="s">
        <v>868</v>
      </c>
      <c r="AQ43" s="267" t="s">
        <v>868</v>
      </c>
      <c r="AR43" s="267" t="s">
        <v>868</v>
      </c>
      <c r="AS43" s="267" t="s">
        <v>868</v>
      </c>
      <c r="AT43" s="267" t="s">
        <v>868</v>
      </c>
      <c r="AU43" s="267" t="s">
        <v>868</v>
      </c>
      <c r="AV43" s="267" t="s">
        <v>868</v>
      </c>
      <c r="AW43" s="267" t="s">
        <v>868</v>
      </c>
      <c r="AX43" s="267" t="s">
        <v>868</v>
      </c>
      <c r="AY43" s="267" t="s">
        <v>868</v>
      </c>
      <c r="AZ43" s="267" t="s">
        <v>868</v>
      </c>
      <c r="BA43" s="267" t="s">
        <v>868</v>
      </c>
      <c r="BB43" s="267" t="s">
        <v>868</v>
      </c>
      <c r="BC43" s="267" t="s">
        <v>868</v>
      </c>
      <c r="BD43" s="267" t="s">
        <v>868</v>
      </c>
      <c r="BE43" s="267" t="s">
        <v>868</v>
      </c>
      <c r="BF43" s="267" t="s">
        <v>868</v>
      </c>
      <c r="BG43" s="267" t="s">
        <v>868</v>
      </c>
      <c r="BH43" s="267" t="s">
        <v>868</v>
      </c>
      <c r="BI43" s="267" t="s">
        <v>868</v>
      </c>
      <c r="BJ43" s="267" t="s">
        <v>868</v>
      </c>
      <c r="BK43" s="267" t="s">
        <v>868</v>
      </c>
      <c r="BL43" s="267" t="s">
        <v>868</v>
      </c>
      <c r="BM43" s="267" t="s">
        <v>868</v>
      </c>
      <c r="BN43" s="267" t="s">
        <v>868</v>
      </c>
      <c r="BO43" s="267" t="s">
        <v>868</v>
      </c>
      <c r="BP43" s="267" t="s">
        <v>868</v>
      </c>
      <c r="BQ43" s="267" t="s">
        <v>868</v>
      </c>
      <c r="BR43" s="267" t="s">
        <v>868</v>
      </c>
      <c r="BS43" s="267" t="s">
        <v>868</v>
      </c>
      <c r="BT43" s="267" t="s">
        <v>868</v>
      </c>
      <c r="BU43" s="267" t="s">
        <v>868</v>
      </c>
      <c r="BV43" s="267" t="s">
        <v>868</v>
      </c>
      <c r="BW43" s="267" t="s">
        <v>868</v>
      </c>
      <c r="BX43" s="267" t="s">
        <v>868</v>
      </c>
      <c r="BY43" s="267" t="s">
        <v>868</v>
      </c>
      <c r="BZ43" s="267" t="s">
        <v>868</v>
      </c>
      <c r="CA43" s="267" t="s">
        <v>868</v>
      </c>
      <c r="CB43" s="267" t="s">
        <v>868</v>
      </c>
      <c r="CC43" s="267" t="s">
        <v>868</v>
      </c>
      <c r="CD43" s="267"/>
    </row>
    <row r="44" spans="1:82" ht="51" customHeight="1" x14ac:dyDescent="0.25">
      <c r="A44" s="58" t="s">
        <v>851</v>
      </c>
      <c r="B44" s="259" t="s">
        <v>852</v>
      </c>
      <c r="C44" s="17"/>
      <c r="D44" s="267" t="s">
        <v>868</v>
      </c>
      <c r="E44" s="267" t="s">
        <v>868</v>
      </c>
      <c r="F44" s="267" t="s">
        <v>868</v>
      </c>
      <c r="G44" s="267" t="s">
        <v>868</v>
      </c>
      <c r="H44" s="267" t="s">
        <v>868</v>
      </c>
      <c r="I44" s="267" t="s">
        <v>868</v>
      </c>
      <c r="J44" s="267" t="s">
        <v>868</v>
      </c>
      <c r="K44" s="267" t="s">
        <v>868</v>
      </c>
      <c r="L44" s="267" t="s">
        <v>868</v>
      </c>
      <c r="M44" s="267" t="s">
        <v>868</v>
      </c>
      <c r="N44" s="267" t="s">
        <v>868</v>
      </c>
      <c r="O44" s="267" t="s">
        <v>868</v>
      </c>
      <c r="P44" s="267" t="s">
        <v>868</v>
      </c>
      <c r="Q44" s="267" t="s">
        <v>868</v>
      </c>
      <c r="R44" s="267" t="s">
        <v>868</v>
      </c>
      <c r="S44" s="267" t="s">
        <v>868</v>
      </c>
      <c r="T44" s="267" t="s">
        <v>868</v>
      </c>
      <c r="U44" s="267" t="s">
        <v>868</v>
      </c>
      <c r="V44" s="267" t="s">
        <v>868</v>
      </c>
      <c r="W44" s="267" t="s">
        <v>868</v>
      </c>
      <c r="X44" s="267" t="s">
        <v>868</v>
      </c>
      <c r="Y44" s="267" t="s">
        <v>868</v>
      </c>
      <c r="Z44" s="267" t="s">
        <v>868</v>
      </c>
      <c r="AA44" s="267" t="s">
        <v>868</v>
      </c>
      <c r="AB44" s="267" t="s">
        <v>868</v>
      </c>
      <c r="AC44" s="267" t="s">
        <v>868</v>
      </c>
      <c r="AD44" s="267" t="s">
        <v>868</v>
      </c>
      <c r="AE44" s="267" t="s">
        <v>868</v>
      </c>
      <c r="AF44" s="267" t="s">
        <v>868</v>
      </c>
      <c r="AG44" s="267" t="s">
        <v>868</v>
      </c>
      <c r="AH44" s="267" t="s">
        <v>868</v>
      </c>
      <c r="AI44" s="267" t="s">
        <v>868</v>
      </c>
      <c r="AJ44" s="267" t="s">
        <v>868</v>
      </c>
      <c r="AK44" s="267" t="s">
        <v>868</v>
      </c>
      <c r="AL44" s="267" t="s">
        <v>868</v>
      </c>
      <c r="AM44" s="267" t="s">
        <v>868</v>
      </c>
      <c r="AN44" s="267" t="s">
        <v>868</v>
      </c>
      <c r="AO44" s="267" t="s">
        <v>868</v>
      </c>
      <c r="AP44" s="267" t="s">
        <v>868</v>
      </c>
      <c r="AQ44" s="267" t="s">
        <v>868</v>
      </c>
      <c r="AR44" s="267" t="s">
        <v>868</v>
      </c>
      <c r="AS44" s="267" t="s">
        <v>868</v>
      </c>
      <c r="AT44" s="267" t="s">
        <v>868</v>
      </c>
      <c r="AU44" s="267" t="s">
        <v>868</v>
      </c>
      <c r="AV44" s="267" t="s">
        <v>868</v>
      </c>
      <c r="AW44" s="267" t="s">
        <v>868</v>
      </c>
      <c r="AX44" s="267" t="s">
        <v>868</v>
      </c>
      <c r="AY44" s="267" t="s">
        <v>868</v>
      </c>
      <c r="AZ44" s="267" t="s">
        <v>868</v>
      </c>
      <c r="BA44" s="267" t="s">
        <v>868</v>
      </c>
      <c r="BB44" s="267" t="s">
        <v>868</v>
      </c>
      <c r="BC44" s="267" t="s">
        <v>868</v>
      </c>
      <c r="BD44" s="267" t="s">
        <v>868</v>
      </c>
      <c r="BE44" s="267" t="s">
        <v>868</v>
      </c>
      <c r="BF44" s="267" t="s">
        <v>868</v>
      </c>
      <c r="BG44" s="267" t="s">
        <v>868</v>
      </c>
      <c r="BH44" s="267" t="s">
        <v>868</v>
      </c>
      <c r="BI44" s="267" t="s">
        <v>868</v>
      </c>
      <c r="BJ44" s="267" t="s">
        <v>868</v>
      </c>
      <c r="BK44" s="267" t="s">
        <v>868</v>
      </c>
      <c r="BL44" s="267" t="s">
        <v>868</v>
      </c>
      <c r="BM44" s="267" t="s">
        <v>868</v>
      </c>
      <c r="BN44" s="267" t="s">
        <v>868</v>
      </c>
      <c r="BO44" s="267" t="s">
        <v>868</v>
      </c>
      <c r="BP44" s="267" t="s">
        <v>868</v>
      </c>
      <c r="BQ44" s="267" t="s">
        <v>868</v>
      </c>
      <c r="BR44" s="267" t="s">
        <v>868</v>
      </c>
      <c r="BS44" s="267" t="s">
        <v>868</v>
      </c>
      <c r="BT44" s="267" t="s">
        <v>868</v>
      </c>
      <c r="BU44" s="267" t="s">
        <v>868</v>
      </c>
      <c r="BV44" s="267" t="s">
        <v>868</v>
      </c>
      <c r="BW44" s="267" t="s">
        <v>868</v>
      </c>
      <c r="BX44" s="267" t="s">
        <v>868</v>
      </c>
      <c r="BY44" s="267" t="s">
        <v>868</v>
      </c>
      <c r="BZ44" s="267" t="s">
        <v>868</v>
      </c>
      <c r="CA44" s="267" t="s">
        <v>868</v>
      </c>
      <c r="CB44" s="267" t="s">
        <v>868</v>
      </c>
      <c r="CC44" s="267" t="s">
        <v>868</v>
      </c>
      <c r="CD44" s="267"/>
    </row>
    <row r="45" spans="1:82" ht="53.25" customHeight="1" x14ac:dyDescent="0.25">
      <c r="A45" s="58" t="s">
        <v>853</v>
      </c>
      <c r="B45" s="259" t="s">
        <v>854</v>
      </c>
      <c r="C45" s="17"/>
      <c r="D45" s="267" t="s">
        <v>868</v>
      </c>
      <c r="E45" s="267" t="s">
        <v>868</v>
      </c>
      <c r="F45" s="267" t="s">
        <v>868</v>
      </c>
      <c r="G45" s="267" t="s">
        <v>868</v>
      </c>
      <c r="H45" s="267" t="s">
        <v>868</v>
      </c>
      <c r="I45" s="267" t="s">
        <v>868</v>
      </c>
      <c r="J45" s="267" t="s">
        <v>868</v>
      </c>
      <c r="K45" s="267" t="s">
        <v>868</v>
      </c>
      <c r="L45" s="267" t="s">
        <v>868</v>
      </c>
      <c r="M45" s="267" t="s">
        <v>868</v>
      </c>
      <c r="N45" s="267" t="s">
        <v>868</v>
      </c>
      <c r="O45" s="267" t="s">
        <v>868</v>
      </c>
      <c r="P45" s="267" t="s">
        <v>868</v>
      </c>
      <c r="Q45" s="267" t="s">
        <v>868</v>
      </c>
      <c r="R45" s="267" t="s">
        <v>868</v>
      </c>
      <c r="S45" s="267" t="s">
        <v>868</v>
      </c>
      <c r="T45" s="267" t="s">
        <v>868</v>
      </c>
      <c r="U45" s="267" t="s">
        <v>868</v>
      </c>
      <c r="V45" s="267" t="s">
        <v>868</v>
      </c>
      <c r="W45" s="267" t="s">
        <v>868</v>
      </c>
      <c r="X45" s="267" t="s">
        <v>868</v>
      </c>
      <c r="Y45" s="267" t="s">
        <v>868</v>
      </c>
      <c r="Z45" s="267" t="s">
        <v>868</v>
      </c>
      <c r="AA45" s="267" t="s">
        <v>868</v>
      </c>
      <c r="AB45" s="267" t="s">
        <v>868</v>
      </c>
      <c r="AC45" s="267" t="s">
        <v>868</v>
      </c>
      <c r="AD45" s="267" t="s">
        <v>868</v>
      </c>
      <c r="AE45" s="267" t="s">
        <v>868</v>
      </c>
      <c r="AF45" s="267" t="s">
        <v>868</v>
      </c>
      <c r="AG45" s="267" t="s">
        <v>868</v>
      </c>
      <c r="AH45" s="267" t="s">
        <v>868</v>
      </c>
      <c r="AI45" s="267" t="s">
        <v>868</v>
      </c>
      <c r="AJ45" s="267" t="s">
        <v>868</v>
      </c>
      <c r="AK45" s="267" t="s">
        <v>868</v>
      </c>
      <c r="AL45" s="267" t="s">
        <v>868</v>
      </c>
      <c r="AM45" s="267" t="s">
        <v>868</v>
      </c>
      <c r="AN45" s="267" t="s">
        <v>868</v>
      </c>
      <c r="AO45" s="267" t="s">
        <v>868</v>
      </c>
      <c r="AP45" s="267" t="s">
        <v>868</v>
      </c>
      <c r="AQ45" s="267" t="s">
        <v>868</v>
      </c>
      <c r="AR45" s="267" t="s">
        <v>868</v>
      </c>
      <c r="AS45" s="267" t="s">
        <v>868</v>
      </c>
      <c r="AT45" s="267" t="s">
        <v>868</v>
      </c>
      <c r="AU45" s="267" t="s">
        <v>868</v>
      </c>
      <c r="AV45" s="267" t="s">
        <v>868</v>
      </c>
      <c r="AW45" s="267" t="s">
        <v>868</v>
      </c>
      <c r="AX45" s="267" t="s">
        <v>868</v>
      </c>
      <c r="AY45" s="267" t="s">
        <v>868</v>
      </c>
      <c r="AZ45" s="267" t="s">
        <v>868</v>
      </c>
      <c r="BA45" s="267" t="s">
        <v>868</v>
      </c>
      <c r="BB45" s="267" t="s">
        <v>868</v>
      </c>
      <c r="BC45" s="267" t="s">
        <v>868</v>
      </c>
      <c r="BD45" s="267" t="s">
        <v>868</v>
      </c>
      <c r="BE45" s="267" t="s">
        <v>868</v>
      </c>
      <c r="BF45" s="267" t="s">
        <v>868</v>
      </c>
      <c r="BG45" s="267" t="s">
        <v>868</v>
      </c>
      <c r="BH45" s="267" t="s">
        <v>868</v>
      </c>
      <c r="BI45" s="267" t="s">
        <v>868</v>
      </c>
      <c r="BJ45" s="267" t="s">
        <v>868</v>
      </c>
      <c r="BK45" s="267" t="s">
        <v>868</v>
      </c>
      <c r="BL45" s="267" t="s">
        <v>868</v>
      </c>
      <c r="BM45" s="267" t="s">
        <v>868</v>
      </c>
      <c r="BN45" s="267" t="s">
        <v>868</v>
      </c>
      <c r="BO45" s="267" t="s">
        <v>868</v>
      </c>
      <c r="BP45" s="267" t="s">
        <v>868</v>
      </c>
      <c r="BQ45" s="267" t="s">
        <v>868</v>
      </c>
      <c r="BR45" s="267" t="s">
        <v>868</v>
      </c>
      <c r="BS45" s="267" t="s">
        <v>868</v>
      </c>
      <c r="BT45" s="267" t="s">
        <v>868</v>
      </c>
      <c r="BU45" s="267" t="s">
        <v>868</v>
      </c>
      <c r="BV45" s="267" t="s">
        <v>868</v>
      </c>
      <c r="BW45" s="267" t="s">
        <v>868</v>
      </c>
      <c r="BX45" s="267" t="s">
        <v>868</v>
      </c>
      <c r="BY45" s="267" t="s">
        <v>868</v>
      </c>
      <c r="BZ45" s="267" t="s">
        <v>868</v>
      </c>
      <c r="CA45" s="267" t="s">
        <v>868</v>
      </c>
      <c r="CB45" s="267" t="s">
        <v>868</v>
      </c>
      <c r="CC45" s="267" t="s">
        <v>868</v>
      </c>
      <c r="CD45" s="267"/>
    </row>
    <row r="46" spans="1:82" ht="39.75" customHeight="1" x14ac:dyDescent="0.25">
      <c r="A46" s="58" t="s">
        <v>855</v>
      </c>
      <c r="B46" s="259" t="s">
        <v>856</v>
      </c>
      <c r="C46" s="17"/>
      <c r="D46" s="267" t="s">
        <v>868</v>
      </c>
      <c r="E46" s="267" t="s">
        <v>868</v>
      </c>
      <c r="F46" s="267" t="s">
        <v>868</v>
      </c>
      <c r="G46" s="267" t="s">
        <v>868</v>
      </c>
      <c r="H46" s="267" t="s">
        <v>868</v>
      </c>
      <c r="I46" s="267" t="s">
        <v>868</v>
      </c>
      <c r="J46" s="267" t="s">
        <v>868</v>
      </c>
      <c r="K46" s="267" t="s">
        <v>868</v>
      </c>
      <c r="L46" s="267" t="s">
        <v>868</v>
      </c>
      <c r="M46" s="267" t="s">
        <v>868</v>
      </c>
      <c r="N46" s="267" t="s">
        <v>868</v>
      </c>
      <c r="O46" s="267" t="s">
        <v>868</v>
      </c>
      <c r="P46" s="267" t="s">
        <v>868</v>
      </c>
      <c r="Q46" s="267" t="s">
        <v>868</v>
      </c>
      <c r="R46" s="267" t="s">
        <v>868</v>
      </c>
      <c r="S46" s="267" t="s">
        <v>868</v>
      </c>
      <c r="T46" s="267" t="s">
        <v>868</v>
      </c>
      <c r="U46" s="267" t="s">
        <v>868</v>
      </c>
      <c r="V46" s="267" t="s">
        <v>868</v>
      </c>
      <c r="W46" s="267" t="s">
        <v>868</v>
      </c>
      <c r="X46" s="267" t="s">
        <v>868</v>
      </c>
      <c r="Y46" s="267" t="s">
        <v>868</v>
      </c>
      <c r="Z46" s="267" t="s">
        <v>868</v>
      </c>
      <c r="AA46" s="267" t="s">
        <v>868</v>
      </c>
      <c r="AB46" s="267" t="s">
        <v>868</v>
      </c>
      <c r="AC46" s="267" t="s">
        <v>868</v>
      </c>
      <c r="AD46" s="267" t="s">
        <v>868</v>
      </c>
      <c r="AE46" s="267" t="s">
        <v>868</v>
      </c>
      <c r="AF46" s="267" t="s">
        <v>868</v>
      </c>
      <c r="AG46" s="267" t="s">
        <v>868</v>
      </c>
      <c r="AH46" s="267" t="s">
        <v>868</v>
      </c>
      <c r="AI46" s="267" t="s">
        <v>868</v>
      </c>
      <c r="AJ46" s="267" t="s">
        <v>868</v>
      </c>
      <c r="AK46" s="267" t="s">
        <v>868</v>
      </c>
      <c r="AL46" s="267" t="s">
        <v>868</v>
      </c>
      <c r="AM46" s="267" t="s">
        <v>868</v>
      </c>
      <c r="AN46" s="267" t="s">
        <v>868</v>
      </c>
      <c r="AO46" s="267" t="s">
        <v>868</v>
      </c>
      <c r="AP46" s="267" t="s">
        <v>868</v>
      </c>
      <c r="AQ46" s="267" t="s">
        <v>868</v>
      </c>
      <c r="AR46" s="267" t="s">
        <v>868</v>
      </c>
      <c r="AS46" s="267" t="s">
        <v>868</v>
      </c>
      <c r="AT46" s="267" t="s">
        <v>868</v>
      </c>
      <c r="AU46" s="267" t="s">
        <v>868</v>
      </c>
      <c r="AV46" s="267" t="s">
        <v>868</v>
      </c>
      <c r="AW46" s="267" t="s">
        <v>868</v>
      </c>
      <c r="AX46" s="267" t="s">
        <v>868</v>
      </c>
      <c r="AY46" s="267" t="s">
        <v>868</v>
      </c>
      <c r="AZ46" s="267" t="s">
        <v>868</v>
      </c>
      <c r="BA46" s="267" t="s">
        <v>868</v>
      </c>
      <c r="BB46" s="267" t="s">
        <v>868</v>
      </c>
      <c r="BC46" s="267" t="s">
        <v>868</v>
      </c>
      <c r="BD46" s="267" t="s">
        <v>868</v>
      </c>
      <c r="BE46" s="267" t="s">
        <v>868</v>
      </c>
      <c r="BF46" s="267" t="s">
        <v>868</v>
      </c>
      <c r="BG46" s="267" t="s">
        <v>868</v>
      </c>
      <c r="BH46" s="267" t="s">
        <v>868</v>
      </c>
      <c r="BI46" s="267" t="s">
        <v>868</v>
      </c>
      <c r="BJ46" s="267" t="s">
        <v>868</v>
      </c>
      <c r="BK46" s="267" t="s">
        <v>868</v>
      </c>
      <c r="BL46" s="267" t="s">
        <v>868</v>
      </c>
      <c r="BM46" s="267" t="s">
        <v>868</v>
      </c>
      <c r="BN46" s="267" t="s">
        <v>868</v>
      </c>
      <c r="BO46" s="267" t="s">
        <v>868</v>
      </c>
      <c r="BP46" s="267" t="s">
        <v>868</v>
      </c>
      <c r="BQ46" s="267" t="s">
        <v>868</v>
      </c>
      <c r="BR46" s="267" t="s">
        <v>868</v>
      </c>
      <c r="BS46" s="267" t="s">
        <v>868</v>
      </c>
      <c r="BT46" s="267" t="s">
        <v>868</v>
      </c>
      <c r="BU46" s="267" t="s">
        <v>868</v>
      </c>
      <c r="BV46" s="267" t="s">
        <v>868</v>
      </c>
      <c r="BW46" s="267" t="s">
        <v>868</v>
      </c>
      <c r="BX46" s="267" t="s">
        <v>868</v>
      </c>
      <c r="BY46" s="267" t="s">
        <v>868</v>
      </c>
      <c r="BZ46" s="267" t="s">
        <v>868</v>
      </c>
      <c r="CA46" s="267" t="s">
        <v>868</v>
      </c>
      <c r="CB46" s="267" t="s">
        <v>868</v>
      </c>
      <c r="CC46" s="267" t="s">
        <v>868</v>
      </c>
      <c r="CD46" s="267"/>
    </row>
    <row r="47" spans="1:82" ht="48" x14ac:dyDescent="0.25">
      <c r="A47" s="58" t="s">
        <v>857</v>
      </c>
      <c r="B47" s="259" t="s">
        <v>858</v>
      </c>
      <c r="C47" s="17"/>
      <c r="D47" s="267" t="s">
        <v>868</v>
      </c>
      <c r="E47" s="267" t="s">
        <v>868</v>
      </c>
      <c r="F47" s="267" t="s">
        <v>868</v>
      </c>
      <c r="G47" s="267" t="s">
        <v>868</v>
      </c>
      <c r="H47" s="267" t="s">
        <v>868</v>
      </c>
      <c r="I47" s="267" t="s">
        <v>868</v>
      </c>
      <c r="J47" s="267" t="s">
        <v>868</v>
      </c>
      <c r="K47" s="267" t="s">
        <v>868</v>
      </c>
      <c r="L47" s="267" t="s">
        <v>868</v>
      </c>
      <c r="M47" s="267" t="s">
        <v>868</v>
      </c>
      <c r="N47" s="267" t="s">
        <v>868</v>
      </c>
      <c r="O47" s="267" t="s">
        <v>868</v>
      </c>
      <c r="P47" s="267" t="s">
        <v>868</v>
      </c>
      <c r="Q47" s="267" t="s">
        <v>868</v>
      </c>
      <c r="R47" s="267" t="s">
        <v>868</v>
      </c>
      <c r="S47" s="267" t="s">
        <v>868</v>
      </c>
      <c r="T47" s="267" t="s">
        <v>868</v>
      </c>
      <c r="U47" s="267" t="s">
        <v>868</v>
      </c>
      <c r="V47" s="267" t="s">
        <v>868</v>
      </c>
      <c r="W47" s="267" t="s">
        <v>868</v>
      </c>
      <c r="X47" s="267" t="s">
        <v>868</v>
      </c>
      <c r="Y47" s="267" t="s">
        <v>868</v>
      </c>
      <c r="Z47" s="267" t="s">
        <v>868</v>
      </c>
      <c r="AA47" s="267" t="s">
        <v>868</v>
      </c>
      <c r="AB47" s="267" t="s">
        <v>868</v>
      </c>
      <c r="AC47" s="267" t="s">
        <v>868</v>
      </c>
      <c r="AD47" s="267" t="s">
        <v>868</v>
      </c>
      <c r="AE47" s="267" t="s">
        <v>868</v>
      </c>
      <c r="AF47" s="267" t="s">
        <v>868</v>
      </c>
      <c r="AG47" s="267" t="s">
        <v>868</v>
      </c>
      <c r="AH47" s="267" t="s">
        <v>868</v>
      </c>
      <c r="AI47" s="267" t="s">
        <v>868</v>
      </c>
      <c r="AJ47" s="267" t="s">
        <v>868</v>
      </c>
      <c r="AK47" s="267" t="s">
        <v>868</v>
      </c>
      <c r="AL47" s="267" t="s">
        <v>868</v>
      </c>
      <c r="AM47" s="267" t="s">
        <v>868</v>
      </c>
      <c r="AN47" s="267" t="s">
        <v>868</v>
      </c>
      <c r="AO47" s="267" t="s">
        <v>868</v>
      </c>
      <c r="AP47" s="267" t="s">
        <v>868</v>
      </c>
      <c r="AQ47" s="267" t="s">
        <v>868</v>
      </c>
      <c r="AR47" s="267" t="s">
        <v>868</v>
      </c>
      <c r="AS47" s="267" t="s">
        <v>868</v>
      </c>
      <c r="AT47" s="267" t="s">
        <v>868</v>
      </c>
      <c r="AU47" s="267" t="s">
        <v>868</v>
      </c>
      <c r="AV47" s="267" t="s">
        <v>868</v>
      </c>
      <c r="AW47" s="267" t="s">
        <v>868</v>
      </c>
      <c r="AX47" s="267" t="s">
        <v>868</v>
      </c>
      <c r="AY47" s="267" t="s">
        <v>868</v>
      </c>
      <c r="AZ47" s="267" t="s">
        <v>868</v>
      </c>
      <c r="BA47" s="267" t="s">
        <v>868</v>
      </c>
      <c r="BB47" s="267" t="s">
        <v>868</v>
      </c>
      <c r="BC47" s="267" t="s">
        <v>868</v>
      </c>
      <c r="BD47" s="267" t="s">
        <v>868</v>
      </c>
      <c r="BE47" s="267" t="s">
        <v>868</v>
      </c>
      <c r="BF47" s="267" t="s">
        <v>868</v>
      </c>
      <c r="BG47" s="267" t="s">
        <v>868</v>
      </c>
      <c r="BH47" s="267" t="s">
        <v>868</v>
      </c>
      <c r="BI47" s="267" t="s">
        <v>868</v>
      </c>
      <c r="BJ47" s="267" t="s">
        <v>868</v>
      </c>
      <c r="BK47" s="267" t="s">
        <v>868</v>
      </c>
      <c r="BL47" s="267" t="s">
        <v>868</v>
      </c>
      <c r="BM47" s="267" t="s">
        <v>868</v>
      </c>
      <c r="BN47" s="267" t="s">
        <v>868</v>
      </c>
      <c r="BO47" s="267" t="s">
        <v>868</v>
      </c>
      <c r="BP47" s="267" t="s">
        <v>868</v>
      </c>
      <c r="BQ47" s="267" t="s">
        <v>868</v>
      </c>
      <c r="BR47" s="267" t="s">
        <v>868</v>
      </c>
      <c r="BS47" s="267" t="s">
        <v>868</v>
      </c>
      <c r="BT47" s="267" t="s">
        <v>868</v>
      </c>
      <c r="BU47" s="267" t="s">
        <v>868</v>
      </c>
      <c r="BV47" s="267" t="s">
        <v>868</v>
      </c>
      <c r="BW47" s="267" t="s">
        <v>868</v>
      </c>
      <c r="BX47" s="267" t="s">
        <v>868</v>
      </c>
      <c r="BY47" s="267" t="s">
        <v>868</v>
      </c>
      <c r="BZ47" s="267" t="s">
        <v>868</v>
      </c>
      <c r="CA47" s="267" t="s">
        <v>868</v>
      </c>
      <c r="CB47" s="267" t="s">
        <v>868</v>
      </c>
      <c r="CC47" s="267" t="s">
        <v>868</v>
      </c>
      <c r="CD47" s="267"/>
    </row>
    <row r="48" spans="1:82" ht="27" customHeight="1" x14ac:dyDescent="0.25">
      <c r="A48" s="58" t="s">
        <v>444</v>
      </c>
      <c r="B48" s="259" t="s">
        <v>859</v>
      </c>
      <c r="C48" s="17"/>
      <c r="D48" s="267" t="s">
        <v>868</v>
      </c>
      <c r="E48" s="267">
        <f>E49+E62+E80</f>
        <v>0</v>
      </c>
      <c r="F48" s="267">
        <f t="shared" ref="F48:BQ48" si="4">F49+F62+F80</f>
        <v>0</v>
      </c>
      <c r="G48" s="267">
        <f t="shared" si="4"/>
        <v>4.5</v>
      </c>
      <c r="H48" s="267">
        <f t="shared" si="4"/>
        <v>0</v>
      </c>
      <c r="I48" s="267">
        <f t="shared" si="4"/>
        <v>0</v>
      </c>
      <c r="J48" s="267">
        <f t="shared" si="4"/>
        <v>0</v>
      </c>
      <c r="K48" s="267">
        <f t="shared" si="4"/>
        <v>0</v>
      </c>
      <c r="L48" s="267">
        <f t="shared" si="4"/>
        <v>0</v>
      </c>
      <c r="M48" s="267">
        <f t="shared" si="4"/>
        <v>0</v>
      </c>
      <c r="N48" s="267">
        <f t="shared" si="4"/>
        <v>0</v>
      </c>
      <c r="O48" s="267">
        <f t="shared" si="4"/>
        <v>0</v>
      </c>
      <c r="P48" s="267">
        <f t="shared" si="4"/>
        <v>0</v>
      </c>
      <c r="Q48" s="267">
        <f t="shared" si="4"/>
        <v>0</v>
      </c>
      <c r="R48" s="267">
        <f t="shared" si="4"/>
        <v>0</v>
      </c>
      <c r="S48" s="267">
        <f t="shared" si="4"/>
        <v>0</v>
      </c>
      <c r="T48" s="267">
        <f t="shared" si="4"/>
        <v>0</v>
      </c>
      <c r="U48" s="267">
        <f t="shared" si="4"/>
        <v>4.5</v>
      </c>
      <c r="V48" s="267">
        <f t="shared" si="4"/>
        <v>0</v>
      </c>
      <c r="W48" s="267">
        <f t="shared" si="4"/>
        <v>0</v>
      </c>
      <c r="X48" s="267">
        <f t="shared" si="4"/>
        <v>0</v>
      </c>
      <c r="Y48" s="267">
        <f t="shared" si="4"/>
        <v>0</v>
      </c>
      <c r="Z48" s="267">
        <f t="shared" si="4"/>
        <v>0</v>
      </c>
      <c r="AA48" s="267">
        <f t="shared" si="4"/>
        <v>0</v>
      </c>
      <c r="AB48" s="267">
        <f t="shared" si="4"/>
        <v>0</v>
      </c>
      <c r="AC48" s="267">
        <f t="shared" si="4"/>
        <v>0</v>
      </c>
      <c r="AD48" s="267">
        <f t="shared" si="4"/>
        <v>0</v>
      </c>
      <c r="AE48" s="267">
        <f t="shared" si="4"/>
        <v>0</v>
      </c>
      <c r="AF48" s="267">
        <f t="shared" si="4"/>
        <v>0</v>
      </c>
      <c r="AG48" s="267">
        <f t="shared" si="4"/>
        <v>0</v>
      </c>
      <c r="AH48" s="267">
        <f t="shared" si="4"/>
        <v>0</v>
      </c>
      <c r="AI48" s="267">
        <f t="shared" si="4"/>
        <v>0</v>
      </c>
      <c r="AJ48" s="267">
        <f t="shared" si="4"/>
        <v>0</v>
      </c>
      <c r="AK48" s="267">
        <f t="shared" si="4"/>
        <v>0</v>
      </c>
      <c r="AL48" s="267">
        <f t="shared" si="4"/>
        <v>0</v>
      </c>
      <c r="AM48" s="267">
        <f t="shared" si="4"/>
        <v>0</v>
      </c>
      <c r="AN48" s="267">
        <f t="shared" si="4"/>
        <v>0</v>
      </c>
      <c r="AO48" s="267">
        <f t="shared" si="4"/>
        <v>0</v>
      </c>
      <c r="AP48" s="267">
        <f t="shared" si="4"/>
        <v>0</v>
      </c>
      <c r="AQ48" s="267">
        <f t="shared" si="4"/>
        <v>0</v>
      </c>
      <c r="AR48" s="267">
        <f t="shared" si="4"/>
        <v>0</v>
      </c>
      <c r="AS48" s="267">
        <f t="shared" si="4"/>
        <v>0</v>
      </c>
      <c r="AT48" s="267">
        <f t="shared" si="4"/>
        <v>0</v>
      </c>
      <c r="AU48" s="267">
        <f t="shared" si="4"/>
        <v>0</v>
      </c>
      <c r="AV48" s="267">
        <f t="shared" si="4"/>
        <v>0</v>
      </c>
      <c r="AW48" s="267">
        <f t="shared" si="4"/>
        <v>0</v>
      </c>
      <c r="AX48" s="267">
        <f t="shared" si="4"/>
        <v>0</v>
      </c>
      <c r="AY48" s="267">
        <f t="shared" si="4"/>
        <v>0</v>
      </c>
      <c r="AZ48" s="267">
        <f t="shared" si="4"/>
        <v>0</v>
      </c>
      <c r="BA48" s="267">
        <f t="shared" si="4"/>
        <v>0</v>
      </c>
      <c r="BB48" s="267">
        <f t="shared" si="4"/>
        <v>0</v>
      </c>
      <c r="BC48" s="267">
        <f t="shared" si="4"/>
        <v>0</v>
      </c>
      <c r="BD48" s="267">
        <f t="shared" si="4"/>
        <v>0</v>
      </c>
      <c r="BE48" s="267">
        <f t="shared" si="4"/>
        <v>0</v>
      </c>
      <c r="BF48" s="267">
        <f t="shared" si="4"/>
        <v>0</v>
      </c>
      <c r="BG48" s="267">
        <f t="shared" si="4"/>
        <v>0</v>
      </c>
      <c r="BH48" s="267">
        <f t="shared" si="4"/>
        <v>0</v>
      </c>
      <c r="BI48" s="267">
        <f t="shared" si="4"/>
        <v>0</v>
      </c>
      <c r="BJ48" s="267">
        <f t="shared" si="4"/>
        <v>0</v>
      </c>
      <c r="BK48" s="267">
        <f t="shared" si="4"/>
        <v>0</v>
      </c>
      <c r="BL48" s="267">
        <f t="shared" si="4"/>
        <v>0</v>
      </c>
      <c r="BM48" s="267">
        <f t="shared" si="4"/>
        <v>0</v>
      </c>
      <c r="BN48" s="267">
        <f t="shared" si="4"/>
        <v>0</v>
      </c>
      <c r="BO48" s="267">
        <f t="shared" si="4"/>
        <v>0</v>
      </c>
      <c r="BP48" s="291">
        <f t="shared" si="4"/>
        <v>0</v>
      </c>
      <c r="BQ48" s="267">
        <f t="shared" si="4"/>
        <v>0</v>
      </c>
      <c r="BR48" s="267">
        <f t="shared" ref="BR48:CC48" si="5">BR49+BR62+BR80</f>
        <v>0</v>
      </c>
      <c r="BS48" s="267">
        <f t="shared" si="5"/>
        <v>0</v>
      </c>
      <c r="BT48" s="267">
        <f t="shared" si="5"/>
        <v>0</v>
      </c>
      <c r="BU48" s="267">
        <f t="shared" si="5"/>
        <v>0</v>
      </c>
      <c r="BV48" s="267">
        <f t="shared" si="5"/>
        <v>0</v>
      </c>
      <c r="BW48" s="267">
        <f t="shared" si="5"/>
        <v>0</v>
      </c>
      <c r="BX48" s="267">
        <f t="shared" si="5"/>
        <v>0</v>
      </c>
      <c r="BY48" s="267">
        <f t="shared" si="5"/>
        <v>-4.5</v>
      </c>
      <c r="BZ48" s="267">
        <f t="shared" si="5"/>
        <v>0</v>
      </c>
      <c r="CA48" s="267">
        <f t="shared" si="5"/>
        <v>0</v>
      </c>
      <c r="CB48" s="267">
        <f t="shared" si="5"/>
        <v>0</v>
      </c>
      <c r="CC48" s="267">
        <f t="shared" si="5"/>
        <v>0</v>
      </c>
      <c r="CD48" s="267"/>
    </row>
    <row r="49" spans="1:82" ht="36" x14ac:dyDescent="0.25">
      <c r="A49" s="58" t="s">
        <v>442</v>
      </c>
      <c r="B49" s="259" t="s">
        <v>860</v>
      </c>
      <c r="C49" s="17"/>
      <c r="D49" s="267" t="s">
        <v>868</v>
      </c>
      <c r="E49" s="267">
        <f>E50</f>
        <v>0</v>
      </c>
      <c r="F49" s="267">
        <f t="shared" ref="F49:BQ49" si="6">F50</f>
        <v>0</v>
      </c>
      <c r="G49" s="267">
        <f t="shared" si="6"/>
        <v>0</v>
      </c>
      <c r="H49" s="267">
        <f t="shared" si="6"/>
        <v>0</v>
      </c>
      <c r="I49" s="267">
        <f t="shared" si="6"/>
        <v>0</v>
      </c>
      <c r="J49" s="267">
        <f t="shared" si="6"/>
        <v>0</v>
      </c>
      <c r="K49" s="267">
        <f t="shared" si="6"/>
        <v>0</v>
      </c>
      <c r="L49" s="267">
        <f t="shared" si="6"/>
        <v>0</v>
      </c>
      <c r="M49" s="267">
        <f t="shared" si="6"/>
        <v>0</v>
      </c>
      <c r="N49" s="267">
        <f t="shared" si="6"/>
        <v>0</v>
      </c>
      <c r="O49" s="267">
        <f t="shared" si="6"/>
        <v>0</v>
      </c>
      <c r="P49" s="267">
        <f t="shared" si="6"/>
        <v>0</v>
      </c>
      <c r="Q49" s="267">
        <f t="shared" si="6"/>
        <v>0</v>
      </c>
      <c r="R49" s="267">
        <f t="shared" si="6"/>
        <v>0</v>
      </c>
      <c r="S49" s="291">
        <f t="shared" si="6"/>
        <v>0</v>
      </c>
      <c r="T49" s="267">
        <f t="shared" si="6"/>
        <v>0</v>
      </c>
      <c r="U49" s="267">
        <f t="shared" si="6"/>
        <v>0</v>
      </c>
      <c r="V49" s="267">
        <f t="shared" si="6"/>
        <v>0</v>
      </c>
      <c r="W49" s="267">
        <f t="shared" si="6"/>
        <v>0</v>
      </c>
      <c r="X49" s="267">
        <f t="shared" si="6"/>
        <v>0</v>
      </c>
      <c r="Y49" s="267">
        <f t="shared" si="6"/>
        <v>0</v>
      </c>
      <c r="Z49" s="318">
        <f t="shared" si="6"/>
        <v>0</v>
      </c>
      <c r="AA49" s="267">
        <f t="shared" si="6"/>
        <v>0</v>
      </c>
      <c r="AB49" s="267">
        <f t="shared" si="6"/>
        <v>0</v>
      </c>
      <c r="AC49" s="267">
        <f t="shared" si="6"/>
        <v>0</v>
      </c>
      <c r="AD49" s="267">
        <f t="shared" si="6"/>
        <v>0</v>
      </c>
      <c r="AE49" s="267">
        <f t="shared" si="6"/>
        <v>0</v>
      </c>
      <c r="AF49" s="267">
        <f t="shared" si="6"/>
        <v>0</v>
      </c>
      <c r="AG49" s="267">
        <f t="shared" si="6"/>
        <v>0</v>
      </c>
      <c r="AH49" s="267">
        <f t="shared" si="6"/>
        <v>0</v>
      </c>
      <c r="AI49" s="267">
        <f t="shared" si="6"/>
        <v>0</v>
      </c>
      <c r="AJ49" s="267">
        <f t="shared" si="6"/>
        <v>0</v>
      </c>
      <c r="AK49" s="267">
        <f t="shared" si="6"/>
        <v>0</v>
      </c>
      <c r="AL49" s="267">
        <f t="shared" si="6"/>
        <v>0</v>
      </c>
      <c r="AM49" s="267">
        <f t="shared" si="6"/>
        <v>0</v>
      </c>
      <c r="AN49" s="267">
        <f t="shared" si="6"/>
        <v>0</v>
      </c>
      <c r="AO49" s="267">
        <f t="shared" si="6"/>
        <v>0</v>
      </c>
      <c r="AP49" s="267">
        <f t="shared" si="6"/>
        <v>0</v>
      </c>
      <c r="AQ49" s="267">
        <f t="shared" si="6"/>
        <v>0</v>
      </c>
      <c r="AR49" s="267">
        <f t="shared" si="6"/>
        <v>0</v>
      </c>
      <c r="AS49" s="267">
        <f t="shared" si="6"/>
        <v>0</v>
      </c>
      <c r="AT49" s="267">
        <f t="shared" si="6"/>
        <v>0</v>
      </c>
      <c r="AU49" s="267">
        <f t="shared" si="6"/>
        <v>0</v>
      </c>
      <c r="AV49" s="267">
        <f t="shared" si="6"/>
        <v>0</v>
      </c>
      <c r="AW49" s="267">
        <f t="shared" si="6"/>
        <v>0</v>
      </c>
      <c r="AX49" s="267">
        <f t="shared" si="6"/>
        <v>0</v>
      </c>
      <c r="AY49" s="267">
        <f t="shared" si="6"/>
        <v>0</v>
      </c>
      <c r="AZ49" s="267">
        <f t="shared" si="6"/>
        <v>0</v>
      </c>
      <c r="BA49" s="267">
        <f t="shared" si="6"/>
        <v>0</v>
      </c>
      <c r="BB49" s="267">
        <f t="shared" si="6"/>
        <v>0</v>
      </c>
      <c r="BC49" s="267">
        <f t="shared" si="6"/>
        <v>0</v>
      </c>
      <c r="BD49" s="267">
        <f t="shared" si="6"/>
        <v>0</v>
      </c>
      <c r="BE49" s="267">
        <f t="shared" si="6"/>
        <v>0</v>
      </c>
      <c r="BF49" s="267">
        <f t="shared" si="6"/>
        <v>0</v>
      </c>
      <c r="BG49" s="267">
        <f t="shared" si="6"/>
        <v>0</v>
      </c>
      <c r="BH49" s="267">
        <f t="shared" si="6"/>
        <v>0</v>
      </c>
      <c r="BI49" s="267">
        <f t="shared" si="6"/>
        <v>0</v>
      </c>
      <c r="BJ49" s="267">
        <f t="shared" si="6"/>
        <v>0</v>
      </c>
      <c r="BK49" s="267">
        <f t="shared" si="6"/>
        <v>0</v>
      </c>
      <c r="BL49" s="267">
        <f t="shared" si="6"/>
        <v>0</v>
      </c>
      <c r="BM49" s="267">
        <f t="shared" si="6"/>
        <v>0</v>
      </c>
      <c r="BN49" s="267">
        <f t="shared" si="6"/>
        <v>0</v>
      </c>
      <c r="BO49" s="267">
        <f t="shared" si="6"/>
        <v>0</v>
      </c>
      <c r="BP49" s="291">
        <f t="shared" si="6"/>
        <v>0</v>
      </c>
      <c r="BQ49" s="267">
        <f t="shared" si="6"/>
        <v>0</v>
      </c>
      <c r="BR49" s="267">
        <f t="shared" ref="BR49:CC49" si="7">BR50</f>
        <v>0</v>
      </c>
      <c r="BS49" s="267">
        <f t="shared" si="7"/>
        <v>0</v>
      </c>
      <c r="BT49" s="267">
        <f t="shared" si="7"/>
        <v>0</v>
      </c>
      <c r="BU49" s="267">
        <f t="shared" si="7"/>
        <v>0</v>
      </c>
      <c r="BV49" s="267">
        <f t="shared" si="7"/>
        <v>0</v>
      </c>
      <c r="BW49" s="267">
        <f t="shared" si="7"/>
        <v>0</v>
      </c>
      <c r="BX49" s="267">
        <f t="shared" si="7"/>
        <v>0</v>
      </c>
      <c r="BY49" s="267">
        <f t="shared" si="7"/>
        <v>0</v>
      </c>
      <c r="BZ49" s="267">
        <f t="shared" si="7"/>
        <v>0</v>
      </c>
      <c r="CA49" s="267">
        <f t="shared" si="7"/>
        <v>0</v>
      </c>
      <c r="CB49" s="267">
        <f t="shared" si="7"/>
        <v>0</v>
      </c>
      <c r="CC49" s="267">
        <f t="shared" si="7"/>
        <v>0</v>
      </c>
      <c r="CD49" s="267"/>
    </row>
    <row r="50" spans="1:82" ht="24" x14ac:dyDescent="0.25">
      <c r="A50" s="58" t="s">
        <v>440</v>
      </c>
      <c r="B50" s="259" t="s">
        <v>861</v>
      </c>
      <c r="C50" s="17"/>
      <c r="D50" s="267" t="s">
        <v>868</v>
      </c>
      <c r="E50" s="267">
        <f>SUM(E51:E60)</f>
        <v>0</v>
      </c>
      <c r="F50" s="267">
        <f t="shared" ref="F50:BQ50" si="8">SUM(F51:F60)</f>
        <v>0</v>
      </c>
      <c r="G50" s="267">
        <f t="shared" si="8"/>
        <v>0</v>
      </c>
      <c r="H50" s="267">
        <f t="shared" si="8"/>
        <v>0</v>
      </c>
      <c r="I50" s="267">
        <f t="shared" si="8"/>
        <v>0</v>
      </c>
      <c r="J50" s="267">
        <f t="shared" si="8"/>
        <v>0</v>
      </c>
      <c r="K50" s="267">
        <f t="shared" si="8"/>
        <v>0</v>
      </c>
      <c r="L50" s="267">
        <f t="shared" si="8"/>
        <v>0</v>
      </c>
      <c r="M50" s="267">
        <f t="shared" si="8"/>
        <v>0</v>
      </c>
      <c r="N50" s="267">
        <f t="shared" si="8"/>
        <v>0</v>
      </c>
      <c r="O50" s="267">
        <f t="shared" si="8"/>
        <v>0</v>
      </c>
      <c r="P50" s="267">
        <f t="shared" si="8"/>
        <v>0</v>
      </c>
      <c r="Q50" s="267">
        <f t="shared" si="8"/>
        <v>0</v>
      </c>
      <c r="R50" s="267">
        <f t="shared" si="8"/>
        <v>0</v>
      </c>
      <c r="S50" s="291">
        <f t="shared" si="8"/>
        <v>0</v>
      </c>
      <c r="T50" s="267">
        <f t="shared" si="8"/>
        <v>0</v>
      </c>
      <c r="U50" s="267">
        <f t="shared" si="8"/>
        <v>0</v>
      </c>
      <c r="V50" s="267">
        <f t="shared" si="8"/>
        <v>0</v>
      </c>
      <c r="W50" s="267">
        <f t="shared" si="8"/>
        <v>0</v>
      </c>
      <c r="X50" s="267">
        <f t="shared" si="8"/>
        <v>0</v>
      </c>
      <c r="Y50" s="267">
        <f t="shared" si="8"/>
        <v>0</v>
      </c>
      <c r="Z50" s="318">
        <f t="shared" si="8"/>
        <v>0</v>
      </c>
      <c r="AA50" s="267">
        <f t="shared" si="8"/>
        <v>0</v>
      </c>
      <c r="AB50" s="267">
        <f t="shared" si="8"/>
        <v>0</v>
      </c>
      <c r="AC50" s="267">
        <f t="shared" si="8"/>
        <v>0</v>
      </c>
      <c r="AD50" s="267">
        <f t="shared" si="8"/>
        <v>0</v>
      </c>
      <c r="AE50" s="267">
        <f t="shared" si="8"/>
        <v>0</v>
      </c>
      <c r="AF50" s="267">
        <f t="shared" si="8"/>
        <v>0</v>
      </c>
      <c r="AG50" s="267">
        <f t="shared" si="8"/>
        <v>0</v>
      </c>
      <c r="AH50" s="267">
        <f t="shared" si="8"/>
        <v>0</v>
      </c>
      <c r="AI50" s="267">
        <f t="shared" si="8"/>
        <v>0</v>
      </c>
      <c r="AJ50" s="267">
        <f t="shared" si="8"/>
        <v>0</v>
      </c>
      <c r="AK50" s="267">
        <f t="shared" si="8"/>
        <v>0</v>
      </c>
      <c r="AL50" s="267">
        <f t="shared" si="8"/>
        <v>0</v>
      </c>
      <c r="AM50" s="267">
        <f t="shared" si="8"/>
        <v>0</v>
      </c>
      <c r="AN50" s="267">
        <f t="shared" si="8"/>
        <v>0</v>
      </c>
      <c r="AO50" s="267">
        <f t="shared" si="8"/>
        <v>0</v>
      </c>
      <c r="AP50" s="267">
        <f t="shared" si="8"/>
        <v>0</v>
      </c>
      <c r="AQ50" s="267">
        <f t="shared" si="8"/>
        <v>0</v>
      </c>
      <c r="AR50" s="267">
        <f t="shared" si="8"/>
        <v>0</v>
      </c>
      <c r="AS50" s="267">
        <f t="shared" si="8"/>
        <v>0</v>
      </c>
      <c r="AT50" s="267">
        <f t="shared" si="8"/>
        <v>0</v>
      </c>
      <c r="AU50" s="267">
        <f t="shared" si="8"/>
        <v>0</v>
      </c>
      <c r="AV50" s="267">
        <f t="shared" si="8"/>
        <v>0</v>
      </c>
      <c r="AW50" s="267">
        <f t="shared" si="8"/>
        <v>0</v>
      </c>
      <c r="AX50" s="267">
        <f t="shared" si="8"/>
        <v>0</v>
      </c>
      <c r="AY50" s="267">
        <f t="shared" si="8"/>
        <v>0</v>
      </c>
      <c r="AZ50" s="267">
        <f t="shared" si="8"/>
        <v>0</v>
      </c>
      <c r="BA50" s="267">
        <f t="shared" si="8"/>
        <v>0</v>
      </c>
      <c r="BB50" s="267">
        <f t="shared" si="8"/>
        <v>0</v>
      </c>
      <c r="BC50" s="267">
        <f t="shared" si="8"/>
        <v>0</v>
      </c>
      <c r="BD50" s="267">
        <f t="shared" si="8"/>
        <v>0</v>
      </c>
      <c r="BE50" s="267">
        <f t="shared" si="8"/>
        <v>0</v>
      </c>
      <c r="BF50" s="267">
        <f t="shared" si="8"/>
        <v>0</v>
      </c>
      <c r="BG50" s="267">
        <f t="shared" si="8"/>
        <v>0</v>
      </c>
      <c r="BH50" s="267">
        <f t="shared" si="8"/>
        <v>0</v>
      </c>
      <c r="BI50" s="267">
        <f t="shared" si="8"/>
        <v>0</v>
      </c>
      <c r="BJ50" s="267">
        <f t="shared" si="8"/>
        <v>0</v>
      </c>
      <c r="BK50" s="267">
        <f t="shared" si="8"/>
        <v>0</v>
      </c>
      <c r="BL50" s="267">
        <f t="shared" si="8"/>
        <v>0</v>
      </c>
      <c r="BM50" s="267">
        <f t="shared" si="8"/>
        <v>0</v>
      </c>
      <c r="BN50" s="267">
        <f t="shared" si="8"/>
        <v>0</v>
      </c>
      <c r="BO50" s="267">
        <f t="shared" si="8"/>
        <v>0</v>
      </c>
      <c r="BP50" s="291">
        <f t="shared" si="8"/>
        <v>0</v>
      </c>
      <c r="BQ50" s="267">
        <f t="shared" si="8"/>
        <v>0</v>
      </c>
      <c r="BR50" s="267">
        <f t="shared" ref="BR50:CC50" si="9">SUM(BR51:BR60)</f>
        <v>0</v>
      </c>
      <c r="BS50" s="267">
        <f t="shared" si="9"/>
        <v>0</v>
      </c>
      <c r="BT50" s="267">
        <f t="shared" si="9"/>
        <v>0</v>
      </c>
      <c r="BU50" s="267">
        <f t="shared" si="9"/>
        <v>0</v>
      </c>
      <c r="BV50" s="267">
        <f t="shared" si="9"/>
        <v>0</v>
      </c>
      <c r="BW50" s="291">
        <f t="shared" si="9"/>
        <v>0</v>
      </c>
      <c r="BX50" s="267">
        <f t="shared" si="9"/>
        <v>0</v>
      </c>
      <c r="BY50" s="267">
        <f t="shared" si="9"/>
        <v>0</v>
      </c>
      <c r="BZ50" s="267">
        <f t="shared" si="9"/>
        <v>0</v>
      </c>
      <c r="CA50" s="267">
        <f t="shared" si="9"/>
        <v>0</v>
      </c>
      <c r="CB50" s="267">
        <f t="shared" si="9"/>
        <v>0</v>
      </c>
      <c r="CC50" s="267">
        <f t="shared" si="9"/>
        <v>0</v>
      </c>
      <c r="CD50" s="267"/>
    </row>
    <row r="51" spans="1:82" ht="24.75" customHeight="1" x14ac:dyDescent="0.25">
      <c r="A51" s="257" t="s">
        <v>440</v>
      </c>
      <c r="B51" s="258" t="str">
        <f>'10'!B50</f>
        <v>Замена КТП - 1 (без трансформатора) по адресу:  ул. Свободы</v>
      </c>
      <c r="C51" s="328" t="str">
        <f>'10'!C50</f>
        <v>O_GES_01</v>
      </c>
      <c r="D51" s="267"/>
      <c r="E51" s="271">
        <f t="shared" ref="E51:E55" si="10">L51+S51+Z51+AG51</f>
        <v>0</v>
      </c>
      <c r="F51" s="271">
        <f t="shared" ref="F51" si="11">M51+T51+AA51+AH51</f>
        <v>0</v>
      </c>
      <c r="G51" s="271">
        <f t="shared" ref="G51" si="12">N51+U51+AB51+AI51</f>
        <v>0</v>
      </c>
      <c r="H51" s="271">
        <f t="shared" ref="H51" si="13">O51+V51+AC51+AJ51</f>
        <v>0</v>
      </c>
      <c r="I51" s="271">
        <f t="shared" ref="I51" si="14">P51+W51+AD51+AK51</f>
        <v>0</v>
      </c>
      <c r="J51" s="271">
        <f t="shared" ref="J51" si="15">Q51+X51+AE51+AL51</f>
        <v>0</v>
      </c>
      <c r="K51" s="271">
        <f t="shared" ref="K51" si="16">R51+Y51+AF51+AM51</f>
        <v>0</v>
      </c>
      <c r="L51" s="271"/>
      <c r="M51" s="271"/>
      <c r="N51" s="271"/>
      <c r="O51" s="271"/>
      <c r="P51" s="271"/>
      <c r="Q51" s="271"/>
      <c r="R51" s="271"/>
      <c r="S51" s="271"/>
      <c r="T51" s="271"/>
      <c r="U51" s="271"/>
      <c r="V51" s="271"/>
      <c r="W51" s="271"/>
      <c r="X51" s="271"/>
      <c r="Y51" s="271"/>
      <c r="Z51" s="271"/>
      <c r="AA51" s="271"/>
      <c r="AB51" s="271"/>
      <c r="AC51" s="271"/>
      <c r="AD51" s="271"/>
      <c r="AE51" s="271"/>
      <c r="AF51" s="271"/>
      <c r="AG51" s="271"/>
      <c r="AH51" s="271"/>
      <c r="AI51" s="271"/>
      <c r="AJ51" s="271"/>
      <c r="AK51" s="271"/>
      <c r="AL51" s="271"/>
      <c r="AM51" s="271"/>
      <c r="AN51" s="271">
        <f t="shared" ref="AN51" si="17">AU51+BB51+BI51+BP51</f>
        <v>0</v>
      </c>
      <c r="AO51" s="271">
        <f t="shared" ref="AO51:AP51" si="18">AV51+BC51+BJ51+BQ51</f>
        <v>0</v>
      </c>
      <c r="AP51" s="271">
        <f t="shared" si="18"/>
        <v>0</v>
      </c>
      <c r="AQ51" s="271">
        <f t="shared" ref="AQ51" si="19">AX51+BE51+BL51+BS51</f>
        <v>0</v>
      </c>
      <c r="AR51" s="271">
        <f t="shared" ref="AR51" si="20">AY51+BF51+BM51+BT51</f>
        <v>0</v>
      </c>
      <c r="AS51" s="271">
        <f t="shared" ref="AS51" si="21">AZ51+BG51+BN51+BU51</f>
        <v>0</v>
      </c>
      <c r="AT51" s="271">
        <f t="shared" ref="AT51" si="22">BA51+BH51+BO51+BV51</f>
        <v>0</v>
      </c>
      <c r="AU51" s="271"/>
      <c r="AV51" s="271"/>
      <c r="AW51" s="271"/>
      <c r="AX51" s="271"/>
      <c r="AY51" s="271"/>
      <c r="AZ51" s="271"/>
      <c r="BA51" s="271"/>
      <c r="BB51" s="271"/>
      <c r="BC51" s="271"/>
      <c r="BD51" s="271"/>
      <c r="BE51" s="271"/>
      <c r="BF51" s="271"/>
      <c r="BG51" s="271"/>
      <c r="BH51" s="271"/>
      <c r="BI51" s="271"/>
      <c r="BJ51" s="271"/>
      <c r="BK51" s="271"/>
      <c r="BL51" s="271"/>
      <c r="BM51" s="271"/>
      <c r="BN51" s="271"/>
      <c r="BO51" s="271"/>
      <c r="BP51" s="134"/>
      <c r="BQ51" s="271"/>
      <c r="BR51" s="271"/>
      <c r="BS51" s="271"/>
      <c r="BT51" s="271"/>
      <c r="BU51" s="271"/>
      <c r="BV51" s="271"/>
      <c r="BW51" s="134">
        <f t="shared" ref="BW51:BW55" si="23">BB51-S51</f>
        <v>0</v>
      </c>
      <c r="BX51" s="134">
        <f t="shared" ref="BX51:BX55" si="24">BC51-T51</f>
        <v>0</v>
      </c>
      <c r="BY51" s="134">
        <f t="shared" ref="BY51:BY55" si="25">BD51-U51</f>
        <v>0</v>
      </c>
      <c r="BZ51" s="134">
        <f t="shared" ref="BZ51:BZ55" si="26">BE51-V51</f>
        <v>0</v>
      </c>
      <c r="CA51" s="134">
        <f t="shared" ref="CA51:CA55" si="27">BF51-W51</f>
        <v>0</v>
      </c>
      <c r="CB51" s="134">
        <f t="shared" ref="CB51:CB55" si="28">BG51-X51</f>
        <v>0</v>
      </c>
      <c r="CC51" s="134">
        <f t="shared" ref="CC51:CC55" si="29">BH51-Y51</f>
        <v>0</v>
      </c>
      <c r="CD51" s="308" t="str">
        <f>'10'!T50</f>
        <v>Из-за несвоевременного финансирования</v>
      </c>
    </row>
    <row r="52" spans="1:82" ht="24.75" customHeight="1" x14ac:dyDescent="0.25">
      <c r="A52" s="257" t="s">
        <v>440</v>
      </c>
      <c r="B52" s="258" t="str">
        <f>'10'!B51</f>
        <v>Замена КТП - 2 (без трансформатора) по адресу:  ул. Свободы</v>
      </c>
      <c r="C52" s="328" t="str">
        <f>'10'!C51</f>
        <v>O_GES_02</v>
      </c>
      <c r="D52" s="267"/>
      <c r="E52" s="271">
        <f t="shared" si="10"/>
        <v>0</v>
      </c>
      <c r="F52" s="271">
        <f t="shared" ref="F52:F60" si="30">M52+T52+AA52+AH52</f>
        <v>0</v>
      </c>
      <c r="G52" s="271">
        <f t="shared" ref="G52:G60" si="31">N52+U52+AB52+AI52</f>
        <v>0</v>
      </c>
      <c r="H52" s="271">
        <f t="shared" ref="H52:H60" si="32">O52+V52+AC52+AJ52</f>
        <v>0</v>
      </c>
      <c r="I52" s="271">
        <f t="shared" ref="I52:I60" si="33">P52+W52+AD52+AK52</f>
        <v>0</v>
      </c>
      <c r="J52" s="271">
        <f t="shared" ref="J52:J60" si="34">Q52+X52+AE52+AL52</f>
        <v>0</v>
      </c>
      <c r="K52" s="271">
        <f t="shared" ref="K52:K60" si="35">R52+Y52+AF52+AM52</f>
        <v>0</v>
      </c>
      <c r="L52" s="271"/>
      <c r="M52" s="271"/>
      <c r="N52" s="271"/>
      <c r="O52" s="271"/>
      <c r="P52" s="271"/>
      <c r="Q52" s="271"/>
      <c r="R52" s="271"/>
      <c r="S52" s="271"/>
      <c r="T52" s="271"/>
      <c r="U52" s="271"/>
      <c r="V52" s="271"/>
      <c r="W52" s="271"/>
      <c r="X52" s="271"/>
      <c r="Y52" s="271"/>
      <c r="Z52" s="271"/>
      <c r="AA52" s="271"/>
      <c r="AB52" s="271"/>
      <c r="AC52" s="271"/>
      <c r="AD52" s="271"/>
      <c r="AE52" s="271"/>
      <c r="AF52" s="271"/>
      <c r="AG52" s="271"/>
      <c r="AH52" s="271"/>
      <c r="AI52" s="271"/>
      <c r="AJ52" s="271"/>
      <c r="AK52" s="271"/>
      <c r="AL52" s="271"/>
      <c r="AM52" s="271"/>
      <c r="AN52" s="271">
        <f t="shared" ref="AN52:AN60" si="36">AU52+BB52+BI52+BP52</f>
        <v>0</v>
      </c>
      <c r="AO52" s="271">
        <f t="shared" ref="AO52:AO60" si="37">AV52+BC52+BJ52+BQ52</f>
        <v>0</v>
      </c>
      <c r="AP52" s="271">
        <f t="shared" ref="AP52:AP60" si="38">AW52+BD52+BK52+BR52</f>
        <v>0</v>
      </c>
      <c r="AQ52" s="271">
        <f t="shared" ref="AQ52:AQ60" si="39">AX52+BE52+BL52+BS52</f>
        <v>0</v>
      </c>
      <c r="AR52" s="271">
        <f t="shared" ref="AR52:AR60" si="40">AY52+BF52+BM52+BT52</f>
        <v>0</v>
      </c>
      <c r="AS52" s="271">
        <f t="shared" ref="AS52:AS60" si="41">AZ52+BG52+BN52+BU52</f>
        <v>0</v>
      </c>
      <c r="AT52" s="271">
        <f t="shared" ref="AT52:AT60" si="42">BA52+BH52+BO52+BV52</f>
        <v>0</v>
      </c>
      <c r="AU52" s="271"/>
      <c r="AV52" s="271"/>
      <c r="AW52" s="271"/>
      <c r="AX52" s="271"/>
      <c r="AY52" s="271"/>
      <c r="AZ52" s="271"/>
      <c r="BA52" s="271"/>
      <c r="BB52" s="271"/>
      <c r="BC52" s="271"/>
      <c r="BD52" s="271"/>
      <c r="BE52" s="271"/>
      <c r="BF52" s="271"/>
      <c r="BG52" s="271"/>
      <c r="BH52" s="271"/>
      <c r="BI52" s="271"/>
      <c r="BJ52" s="271"/>
      <c r="BK52" s="271"/>
      <c r="BL52" s="271"/>
      <c r="BM52" s="271"/>
      <c r="BN52" s="271"/>
      <c r="BO52" s="271"/>
      <c r="BP52" s="134"/>
      <c r="BQ52" s="271"/>
      <c r="BR52" s="271"/>
      <c r="BS52" s="271"/>
      <c r="BT52" s="271"/>
      <c r="BU52" s="271"/>
      <c r="BV52" s="271"/>
      <c r="BW52" s="134">
        <f t="shared" si="23"/>
        <v>0</v>
      </c>
      <c r="BX52" s="134">
        <f t="shared" si="24"/>
        <v>0</v>
      </c>
      <c r="BY52" s="134">
        <f t="shared" si="25"/>
        <v>0</v>
      </c>
      <c r="BZ52" s="134">
        <f t="shared" si="26"/>
        <v>0</v>
      </c>
      <c r="CA52" s="134">
        <f t="shared" si="27"/>
        <v>0</v>
      </c>
      <c r="CB52" s="134">
        <f t="shared" si="28"/>
        <v>0</v>
      </c>
      <c r="CC52" s="134">
        <f t="shared" si="29"/>
        <v>0</v>
      </c>
      <c r="CD52" s="308" t="str">
        <f>'10'!T51</f>
        <v>Из-за несвоевременного финансирования</v>
      </c>
    </row>
    <row r="53" spans="1:82" ht="24.75" customHeight="1" x14ac:dyDescent="0.25">
      <c r="A53" s="257" t="s">
        <v>440</v>
      </c>
      <c r="B53" s="258" t="str">
        <f>'10'!B52</f>
        <v>Замена КТП - 3 (без трансформатора) по адресу:  ул. Свободы</v>
      </c>
      <c r="C53" s="328" t="str">
        <f>'10'!C52</f>
        <v>O_GES_03</v>
      </c>
      <c r="D53" s="267"/>
      <c r="E53" s="271">
        <f t="shared" si="10"/>
        <v>0</v>
      </c>
      <c r="F53" s="271">
        <f t="shared" si="30"/>
        <v>0</v>
      </c>
      <c r="G53" s="271">
        <f t="shared" si="31"/>
        <v>0</v>
      </c>
      <c r="H53" s="271">
        <f t="shared" si="32"/>
        <v>0</v>
      </c>
      <c r="I53" s="271">
        <f t="shared" si="33"/>
        <v>0</v>
      </c>
      <c r="J53" s="271">
        <f t="shared" si="34"/>
        <v>0</v>
      </c>
      <c r="K53" s="271">
        <f t="shared" si="35"/>
        <v>0</v>
      </c>
      <c r="L53" s="271"/>
      <c r="M53" s="271"/>
      <c r="N53" s="271"/>
      <c r="O53" s="271"/>
      <c r="P53" s="271"/>
      <c r="Q53" s="271"/>
      <c r="R53" s="271"/>
      <c r="S53" s="271"/>
      <c r="T53" s="271"/>
      <c r="U53" s="271"/>
      <c r="V53" s="271"/>
      <c r="W53" s="271"/>
      <c r="X53" s="271"/>
      <c r="Y53" s="271"/>
      <c r="Z53" s="271"/>
      <c r="AA53" s="271"/>
      <c r="AB53" s="271"/>
      <c r="AC53" s="271"/>
      <c r="AD53" s="271"/>
      <c r="AE53" s="271"/>
      <c r="AF53" s="271"/>
      <c r="AG53" s="271"/>
      <c r="AH53" s="271"/>
      <c r="AI53" s="271"/>
      <c r="AJ53" s="271"/>
      <c r="AK53" s="271"/>
      <c r="AL53" s="271"/>
      <c r="AM53" s="271"/>
      <c r="AN53" s="271">
        <f t="shared" si="36"/>
        <v>0</v>
      </c>
      <c r="AO53" s="271">
        <f t="shared" si="37"/>
        <v>0</v>
      </c>
      <c r="AP53" s="271">
        <f t="shared" si="38"/>
        <v>0</v>
      </c>
      <c r="AQ53" s="271">
        <f t="shared" si="39"/>
        <v>0</v>
      </c>
      <c r="AR53" s="271">
        <f t="shared" si="40"/>
        <v>0</v>
      </c>
      <c r="AS53" s="271">
        <f t="shared" si="41"/>
        <v>0</v>
      </c>
      <c r="AT53" s="271">
        <f t="shared" si="42"/>
        <v>0</v>
      </c>
      <c r="AU53" s="271"/>
      <c r="AV53" s="271"/>
      <c r="AW53" s="271"/>
      <c r="AX53" s="271"/>
      <c r="AY53" s="271"/>
      <c r="AZ53" s="271"/>
      <c r="BA53" s="271"/>
      <c r="BB53" s="271"/>
      <c r="BC53" s="271"/>
      <c r="BD53" s="271"/>
      <c r="BE53" s="271"/>
      <c r="BF53" s="271"/>
      <c r="BG53" s="271"/>
      <c r="BH53" s="271"/>
      <c r="BI53" s="271"/>
      <c r="BJ53" s="271"/>
      <c r="BK53" s="271"/>
      <c r="BL53" s="271"/>
      <c r="BM53" s="271"/>
      <c r="BN53" s="271"/>
      <c r="BO53" s="271"/>
      <c r="BP53" s="134"/>
      <c r="BQ53" s="271"/>
      <c r="BR53" s="271"/>
      <c r="BS53" s="271"/>
      <c r="BT53" s="271"/>
      <c r="BU53" s="271"/>
      <c r="BV53" s="271"/>
      <c r="BW53" s="134">
        <f t="shared" si="23"/>
        <v>0</v>
      </c>
      <c r="BX53" s="134">
        <f t="shared" si="24"/>
        <v>0</v>
      </c>
      <c r="BY53" s="134">
        <f t="shared" si="25"/>
        <v>0</v>
      </c>
      <c r="BZ53" s="134">
        <f t="shared" si="26"/>
        <v>0</v>
      </c>
      <c r="CA53" s="134">
        <f t="shared" si="27"/>
        <v>0</v>
      </c>
      <c r="CB53" s="134">
        <f t="shared" si="28"/>
        <v>0</v>
      </c>
      <c r="CC53" s="134">
        <f t="shared" si="29"/>
        <v>0</v>
      </c>
      <c r="CD53" s="308" t="str">
        <f>'10'!T52</f>
        <v xml:space="preserve"> </v>
      </c>
    </row>
    <row r="54" spans="1:82" ht="24.75" customHeight="1" x14ac:dyDescent="0.25">
      <c r="A54" s="257" t="s">
        <v>440</v>
      </c>
      <c r="B54" s="258" t="str">
        <f>'10'!B53</f>
        <v>Замена КТП - 5 (без трансформатора) по адресу:  ул. Свободы</v>
      </c>
      <c r="C54" s="328" t="str">
        <f>'10'!C53</f>
        <v>O_GES_04</v>
      </c>
      <c r="D54" s="267"/>
      <c r="E54" s="271">
        <f t="shared" si="10"/>
        <v>0</v>
      </c>
      <c r="F54" s="271">
        <f t="shared" si="30"/>
        <v>0</v>
      </c>
      <c r="G54" s="271">
        <f t="shared" si="31"/>
        <v>0</v>
      </c>
      <c r="H54" s="271">
        <f t="shared" si="32"/>
        <v>0</v>
      </c>
      <c r="I54" s="271">
        <f t="shared" si="33"/>
        <v>0</v>
      </c>
      <c r="J54" s="271">
        <f t="shared" si="34"/>
        <v>0</v>
      </c>
      <c r="K54" s="271">
        <f t="shared" si="35"/>
        <v>0</v>
      </c>
      <c r="L54" s="271"/>
      <c r="M54" s="271"/>
      <c r="N54" s="271"/>
      <c r="O54" s="271"/>
      <c r="P54" s="271"/>
      <c r="Q54" s="271"/>
      <c r="R54" s="271"/>
      <c r="S54" s="317"/>
      <c r="T54" s="271"/>
      <c r="U54" s="271"/>
      <c r="V54" s="271"/>
      <c r="W54" s="271"/>
      <c r="X54" s="271"/>
      <c r="Y54" s="271"/>
      <c r="Z54" s="271"/>
      <c r="AA54" s="271"/>
      <c r="AB54" s="271"/>
      <c r="AC54" s="271"/>
      <c r="AD54" s="271"/>
      <c r="AE54" s="271"/>
      <c r="AF54" s="271"/>
      <c r="AG54" s="271"/>
      <c r="AH54" s="271"/>
      <c r="AI54" s="271"/>
      <c r="AJ54" s="271"/>
      <c r="AK54" s="271"/>
      <c r="AL54" s="271"/>
      <c r="AM54" s="271"/>
      <c r="AN54" s="271">
        <f t="shared" si="36"/>
        <v>0</v>
      </c>
      <c r="AO54" s="271">
        <f t="shared" si="37"/>
        <v>0</v>
      </c>
      <c r="AP54" s="271">
        <f t="shared" si="38"/>
        <v>0</v>
      </c>
      <c r="AQ54" s="271">
        <f t="shared" si="39"/>
        <v>0</v>
      </c>
      <c r="AR54" s="271">
        <f t="shared" si="40"/>
        <v>0</v>
      </c>
      <c r="AS54" s="271">
        <f t="shared" si="41"/>
        <v>0</v>
      </c>
      <c r="AT54" s="271">
        <f t="shared" si="42"/>
        <v>0</v>
      </c>
      <c r="AU54" s="271"/>
      <c r="AV54" s="271"/>
      <c r="AW54" s="271"/>
      <c r="AX54" s="271"/>
      <c r="AY54" s="271"/>
      <c r="AZ54" s="271"/>
      <c r="BA54" s="271"/>
      <c r="BB54" s="271"/>
      <c r="BC54" s="271"/>
      <c r="BD54" s="271"/>
      <c r="BE54" s="271"/>
      <c r="BF54" s="271"/>
      <c r="BG54" s="271"/>
      <c r="BH54" s="271"/>
      <c r="BI54" s="271"/>
      <c r="BJ54" s="271"/>
      <c r="BK54" s="271"/>
      <c r="BL54" s="271"/>
      <c r="BM54" s="271"/>
      <c r="BN54" s="271"/>
      <c r="BO54" s="271"/>
      <c r="BP54" s="134"/>
      <c r="BQ54" s="271"/>
      <c r="BR54" s="271"/>
      <c r="BS54" s="271"/>
      <c r="BT54" s="271"/>
      <c r="BU54" s="271"/>
      <c r="BV54" s="271"/>
      <c r="BW54" s="134">
        <f t="shared" si="23"/>
        <v>0</v>
      </c>
      <c r="BX54" s="134">
        <f t="shared" si="24"/>
        <v>0</v>
      </c>
      <c r="BY54" s="134">
        <f t="shared" si="25"/>
        <v>0</v>
      </c>
      <c r="BZ54" s="134">
        <f t="shared" si="26"/>
        <v>0</v>
      </c>
      <c r="CA54" s="134">
        <f t="shared" si="27"/>
        <v>0</v>
      </c>
      <c r="CB54" s="134">
        <f t="shared" si="28"/>
        <v>0</v>
      </c>
      <c r="CC54" s="134">
        <f t="shared" si="29"/>
        <v>0</v>
      </c>
      <c r="CD54" s="308" t="str">
        <f>'10'!T53</f>
        <v xml:space="preserve"> </v>
      </c>
    </row>
    <row r="55" spans="1:82" ht="24.75" customHeight="1" x14ac:dyDescent="0.25">
      <c r="A55" s="257" t="s">
        <v>440</v>
      </c>
      <c r="B55" s="258" t="str">
        <f>'10'!B54</f>
        <v>Замена КТП - 6 (без трансформатора) по адресу:  ул. Свободы</v>
      </c>
      <c r="C55" s="328" t="str">
        <f>'10'!C54</f>
        <v>O_GES_05</v>
      </c>
      <c r="D55" s="267"/>
      <c r="E55" s="271">
        <f t="shared" si="10"/>
        <v>0</v>
      </c>
      <c r="F55" s="271">
        <f t="shared" si="30"/>
        <v>0</v>
      </c>
      <c r="G55" s="271">
        <f t="shared" si="31"/>
        <v>0</v>
      </c>
      <c r="H55" s="271">
        <f t="shared" si="32"/>
        <v>0</v>
      </c>
      <c r="I55" s="271">
        <f t="shared" si="33"/>
        <v>0</v>
      </c>
      <c r="J55" s="271">
        <f t="shared" si="34"/>
        <v>0</v>
      </c>
      <c r="K55" s="271">
        <f t="shared" si="35"/>
        <v>0</v>
      </c>
      <c r="L55" s="271"/>
      <c r="M55" s="271"/>
      <c r="N55" s="271"/>
      <c r="O55" s="271"/>
      <c r="P55" s="271"/>
      <c r="Q55" s="271"/>
      <c r="R55" s="271"/>
      <c r="S55" s="271"/>
      <c r="T55" s="271"/>
      <c r="U55" s="271"/>
      <c r="V55" s="271"/>
      <c r="W55" s="271"/>
      <c r="X55" s="271"/>
      <c r="Y55" s="271"/>
      <c r="Z55" s="292"/>
      <c r="AA55" s="271"/>
      <c r="AB55" s="271"/>
      <c r="AC55" s="271"/>
      <c r="AD55" s="271"/>
      <c r="AE55" s="271"/>
      <c r="AF55" s="271"/>
      <c r="AG55" s="271"/>
      <c r="AH55" s="271"/>
      <c r="AI55" s="271"/>
      <c r="AJ55" s="271"/>
      <c r="AK55" s="271"/>
      <c r="AL55" s="271"/>
      <c r="AM55" s="271"/>
      <c r="AN55" s="271">
        <f t="shared" si="36"/>
        <v>0</v>
      </c>
      <c r="AO55" s="271">
        <f t="shared" si="37"/>
        <v>0</v>
      </c>
      <c r="AP55" s="271">
        <f t="shared" si="38"/>
        <v>0</v>
      </c>
      <c r="AQ55" s="271">
        <f t="shared" si="39"/>
        <v>0</v>
      </c>
      <c r="AR55" s="271">
        <f t="shared" si="40"/>
        <v>0</v>
      </c>
      <c r="AS55" s="271">
        <f t="shared" si="41"/>
        <v>0</v>
      </c>
      <c r="AT55" s="271">
        <f t="shared" si="42"/>
        <v>0</v>
      </c>
      <c r="AU55" s="271"/>
      <c r="AV55" s="271"/>
      <c r="AW55" s="271"/>
      <c r="AX55" s="271"/>
      <c r="AY55" s="271"/>
      <c r="AZ55" s="271"/>
      <c r="BA55" s="271"/>
      <c r="BB55" s="271"/>
      <c r="BC55" s="271"/>
      <c r="BD55" s="271"/>
      <c r="BE55" s="271"/>
      <c r="BF55" s="271"/>
      <c r="BG55" s="271"/>
      <c r="BH55" s="271"/>
      <c r="BI55" s="271"/>
      <c r="BJ55" s="271"/>
      <c r="BK55" s="271"/>
      <c r="BL55" s="271"/>
      <c r="BM55" s="271"/>
      <c r="BN55" s="271"/>
      <c r="BO55" s="271"/>
      <c r="BP55" s="134"/>
      <c r="BQ55" s="271"/>
      <c r="BR55" s="271"/>
      <c r="BS55" s="271"/>
      <c r="BT55" s="271"/>
      <c r="BU55" s="271"/>
      <c r="BV55" s="271"/>
      <c r="BW55" s="134">
        <f t="shared" si="23"/>
        <v>0</v>
      </c>
      <c r="BX55" s="134">
        <f t="shared" si="24"/>
        <v>0</v>
      </c>
      <c r="BY55" s="134">
        <f t="shared" si="25"/>
        <v>0</v>
      </c>
      <c r="BZ55" s="134">
        <f t="shared" si="26"/>
        <v>0</v>
      </c>
      <c r="CA55" s="134">
        <f t="shared" si="27"/>
        <v>0</v>
      </c>
      <c r="CB55" s="134">
        <f t="shared" si="28"/>
        <v>0</v>
      </c>
      <c r="CC55" s="134">
        <f t="shared" si="29"/>
        <v>0</v>
      </c>
      <c r="CD55" s="308" t="str">
        <f>'10'!T54</f>
        <v xml:space="preserve"> </v>
      </c>
    </row>
    <row r="56" spans="1:82" hidden="1" x14ac:dyDescent="0.25">
      <c r="A56" s="257" t="s">
        <v>440</v>
      </c>
      <c r="B56" s="258">
        <f>'10'!B55</f>
        <v>0</v>
      </c>
      <c r="C56" s="328">
        <f>'10'!C55</f>
        <v>0</v>
      </c>
      <c r="D56" s="267"/>
      <c r="E56" s="271">
        <f t="shared" ref="E56:E60" si="43">L56+S56+Z56+AG56</f>
        <v>0</v>
      </c>
      <c r="F56" s="271">
        <f t="shared" si="30"/>
        <v>0</v>
      </c>
      <c r="G56" s="271">
        <f t="shared" si="31"/>
        <v>0</v>
      </c>
      <c r="H56" s="271">
        <f t="shared" si="32"/>
        <v>0</v>
      </c>
      <c r="I56" s="271">
        <f t="shared" si="33"/>
        <v>0</v>
      </c>
      <c r="J56" s="271">
        <f t="shared" si="34"/>
        <v>0</v>
      </c>
      <c r="K56" s="271">
        <f t="shared" si="35"/>
        <v>0</v>
      </c>
      <c r="L56" s="271"/>
      <c r="M56" s="271"/>
      <c r="N56" s="271"/>
      <c r="O56" s="271"/>
      <c r="P56" s="271"/>
      <c r="Q56" s="271"/>
      <c r="R56" s="271"/>
      <c r="S56" s="271"/>
      <c r="T56" s="271"/>
      <c r="U56" s="271"/>
      <c r="V56" s="271"/>
      <c r="W56" s="271"/>
      <c r="X56" s="271"/>
      <c r="Y56" s="271"/>
      <c r="Z56" s="271"/>
      <c r="AA56" s="271"/>
      <c r="AB56" s="271"/>
      <c r="AC56" s="271"/>
      <c r="AD56" s="271"/>
      <c r="AE56" s="271"/>
      <c r="AF56" s="271"/>
      <c r="AG56" s="271"/>
      <c r="AH56" s="271"/>
      <c r="AI56" s="271"/>
      <c r="AJ56" s="271"/>
      <c r="AK56" s="271"/>
      <c r="AL56" s="271"/>
      <c r="AM56" s="271"/>
      <c r="AN56" s="271">
        <f t="shared" si="36"/>
        <v>0</v>
      </c>
      <c r="AO56" s="271">
        <f t="shared" si="37"/>
        <v>0</v>
      </c>
      <c r="AP56" s="271">
        <f t="shared" si="38"/>
        <v>0</v>
      </c>
      <c r="AQ56" s="271">
        <f t="shared" si="39"/>
        <v>0</v>
      </c>
      <c r="AR56" s="271">
        <f t="shared" si="40"/>
        <v>0</v>
      </c>
      <c r="AS56" s="271">
        <f t="shared" si="41"/>
        <v>0</v>
      </c>
      <c r="AT56" s="271">
        <f t="shared" si="42"/>
        <v>0</v>
      </c>
      <c r="AU56" s="271"/>
      <c r="AV56" s="271"/>
      <c r="AW56" s="271"/>
      <c r="AX56" s="271"/>
      <c r="AY56" s="271"/>
      <c r="AZ56" s="271"/>
      <c r="BA56" s="271"/>
      <c r="BB56" s="271"/>
      <c r="BC56" s="271"/>
      <c r="BD56" s="271"/>
      <c r="BE56" s="271"/>
      <c r="BF56" s="271"/>
      <c r="BG56" s="271"/>
      <c r="BH56" s="271"/>
      <c r="BI56" s="271"/>
      <c r="BJ56" s="271"/>
      <c r="BK56" s="271"/>
      <c r="BL56" s="271"/>
      <c r="BM56" s="271"/>
      <c r="BN56" s="271"/>
      <c r="BO56" s="271"/>
      <c r="BP56" s="134"/>
      <c r="BQ56" s="271"/>
      <c r="BR56" s="271"/>
      <c r="BS56" s="271"/>
      <c r="BT56" s="271"/>
      <c r="BU56" s="271"/>
      <c r="BV56" s="271"/>
      <c r="BW56" s="134">
        <f t="shared" ref="BW56:BW60" si="44">BP56-AG56</f>
        <v>0</v>
      </c>
      <c r="BX56" s="134">
        <f t="shared" ref="BX56:BX60" si="45">BQ56-AH56</f>
        <v>0</v>
      </c>
      <c r="BY56" s="134">
        <f t="shared" ref="BY56:BY60" si="46">BR56-AI56</f>
        <v>0</v>
      </c>
      <c r="BZ56" s="134">
        <f t="shared" ref="BZ56:BZ60" si="47">BS56-AJ56</f>
        <v>0</v>
      </c>
      <c r="CA56" s="134">
        <f t="shared" ref="CA56:CA60" si="48">BT56-AK56</f>
        <v>0</v>
      </c>
      <c r="CB56" s="134">
        <f t="shared" ref="CB56:CB60" si="49">BU56-AL56</f>
        <v>0</v>
      </c>
      <c r="CC56" s="134">
        <f t="shared" ref="CC56:CC60" si="50">BV56-AM56</f>
        <v>0</v>
      </c>
      <c r="CD56" s="308" t="str">
        <f>'10'!T55</f>
        <v xml:space="preserve"> </v>
      </c>
    </row>
    <row r="57" spans="1:82" hidden="1" x14ac:dyDescent="0.25">
      <c r="A57" s="257" t="s">
        <v>440</v>
      </c>
      <c r="B57" s="258">
        <f>'10'!B56</f>
        <v>0</v>
      </c>
      <c r="C57" s="328">
        <f>'10'!C56</f>
        <v>0</v>
      </c>
      <c r="D57" s="267"/>
      <c r="E57" s="271">
        <f t="shared" si="43"/>
        <v>0</v>
      </c>
      <c r="F57" s="271">
        <f t="shared" si="30"/>
        <v>0</v>
      </c>
      <c r="G57" s="271">
        <f t="shared" si="31"/>
        <v>0</v>
      </c>
      <c r="H57" s="271">
        <f t="shared" si="32"/>
        <v>0</v>
      </c>
      <c r="I57" s="271">
        <f t="shared" si="33"/>
        <v>0</v>
      </c>
      <c r="J57" s="271">
        <f t="shared" si="34"/>
        <v>0</v>
      </c>
      <c r="K57" s="271">
        <f t="shared" si="35"/>
        <v>0</v>
      </c>
      <c r="L57" s="271"/>
      <c r="M57" s="271"/>
      <c r="N57" s="271"/>
      <c r="O57" s="271"/>
      <c r="P57" s="271"/>
      <c r="Q57" s="271"/>
      <c r="R57" s="271"/>
      <c r="S57" s="271"/>
      <c r="T57" s="271"/>
      <c r="U57" s="271"/>
      <c r="V57" s="271"/>
      <c r="W57" s="271"/>
      <c r="X57" s="271"/>
      <c r="Y57" s="271"/>
      <c r="Z57" s="292"/>
      <c r="AA57" s="271"/>
      <c r="AB57" s="271"/>
      <c r="AC57" s="271"/>
      <c r="AD57" s="271"/>
      <c r="AE57" s="271"/>
      <c r="AF57" s="271"/>
      <c r="AG57" s="271"/>
      <c r="AH57" s="271"/>
      <c r="AI57" s="271"/>
      <c r="AJ57" s="271"/>
      <c r="AK57" s="271"/>
      <c r="AL57" s="271"/>
      <c r="AM57" s="271"/>
      <c r="AN57" s="271">
        <f t="shared" si="36"/>
        <v>0</v>
      </c>
      <c r="AO57" s="271">
        <f t="shared" si="37"/>
        <v>0</v>
      </c>
      <c r="AP57" s="271">
        <f t="shared" si="38"/>
        <v>0</v>
      </c>
      <c r="AQ57" s="271">
        <f t="shared" si="39"/>
        <v>0</v>
      </c>
      <c r="AR57" s="271">
        <f t="shared" si="40"/>
        <v>0</v>
      </c>
      <c r="AS57" s="271">
        <f t="shared" si="41"/>
        <v>0</v>
      </c>
      <c r="AT57" s="271">
        <f t="shared" si="42"/>
        <v>0</v>
      </c>
      <c r="AU57" s="271"/>
      <c r="AV57" s="271"/>
      <c r="AW57" s="271"/>
      <c r="AX57" s="271"/>
      <c r="AY57" s="271"/>
      <c r="AZ57" s="271"/>
      <c r="BA57" s="271"/>
      <c r="BB57" s="271"/>
      <c r="BC57" s="271"/>
      <c r="BD57" s="271"/>
      <c r="BE57" s="271"/>
      <c r="BF57" s="271"/>
      <c r="BG57" s="271"/>
      <c r="BH57" s="271"/>
      <c r="BI57" s="271"/>
      <c r="BJ57" s="271"/>
      <c r="BK57" s="271"/>
      <c r="BL57" s="271"/>
      <c r="BM57" s="271"/>
      <c r="BN57" s="271"/>
      <c r="BO57" s="271"/>
      <c r="BP57" s="134"/>
      <c r="BQ57" s="271"/>
      <c r="BR57" s="271"/>
      <c r="BS57" s="271"/>
      <c r="BT57" s="271"/>
      <c r="BU57" s="271"/>
      <c r="BV57" s="271"/>
      <c r="BW57" s="134">
        <f t="shared" si="44"/>
        <v>0</v>
      </c>
      <c r="BX57" s="134">
        <f t="shared" si="45"/>
        <v>0</v>
      </c>
      <c r="BY57" s="134">
        <f t="shared" si="46"/>
        <v>0</v>
      </c>
      <c r="BZ57" s="134">
        <f t="shared" si="47"/>
        <v>0</v>
      </c>
      <c r="CA57" s="134">
        <f t="shared" si="48"/>
        <v>0</v>
      </c>
      <c r="CB57" s="134">
        <f t="shared" si="49"/>
        <v>0</v>
      </c>
      <c r="CC57" s="134">
        <f t="shared" si="50"/>
        <v>0</v>
      </c>
      <c r="CD57" s="308" t="str">
        <f>'10'!T56</f>
        <v xml:space="preserve"> </v>
      </c>
    </row>
    <row r="58" spans="1:82" hidden="1" x14ac:dyDescent="0.25">
      <c r="A58" s="257" t="s">
        <v>440</v>
      </c>
      <c r="B58" s="258">
        <f>'10'!B57</f>
        <v>0</v>
      </c>
      <c r="C58" s="328">
        <f>'10'!C57</f>
        <v>0</v>
      </c>
      <c r="D58" s="267"/>
      <c r="E58" s="271">
        <f t="shared" si="43"/>
        <v>0</v>
      </c>
      <c r="F58" s="271">
        <f t="shared" si="30"/>
        <v>0</v>
      </c>
      <c r="G58" s="271">
        <f t="shared" si="31"/>
        <v>0</v>
      </c>
      <c r="H58" s="271">
        <f t="shared" si="32"/>
        <v>0</v>
      </c>
      <c r="I58" s="271">
        <f t="shared" si="33"/>
        <v>0</v>
      </c>
      <c r="J58" s="271">
        <f t="shared" si="34"/>
        <v>0</v>
      </c>
      <c r="K58" s="271">
        <f t="shared" si="35"/>
        <v>0</v>
      </c>
      <c r="L58" s="271"/>
      <c r="M58" s="271"/>
      <c r="N58" s="271"/>
      <c r="O58" s="271"/>
      <c r="P58" s="271"/>
      <c r="Q58" s="271"/>
      <c r="R58" s="271"/>
      <c r="S58" s="271"/>
      <c r="T58" s="271"/>
      <c r="U58" s="271"/>
      <c r="V58" s="271"/>
      <c r="W58" s="271"/>
      <c r="X58" s="271"/>
      <c r="Y58" s="271"/>
      <c r="Z58" s="271"/>
      <c r="AA58" s="271"/>
      <c r="AB58" s="271"/>
      <c r="AC58" s="271"/>
      <c r="AD58" s="271"/>
      <c r="AE58" s="271"/>
      <c r="AF58" s="271"/>
      <c r="AG58" s="271"/>
      <c r="AH58" s="271"/>
      <c r="AI58" s="271"/>
      <c r="AJ58" s="271"/>
      <c r="AK58" s="271"/>
      <c r="AL58" s="271"/>
      <c r="AM58" s="271"/>
      <c r="AN58" s="271">
        <f t="shared" si="36"/>
        <v>0</v>
      </c>
      <c r="AO58" s="271">
        <f t="shared" si="37"/>
        <v>0</v>
      </c>
      <c r="AP58" s="271">
        <f t="shared" si="38"/>
        <v>0</v>
      </c>
      <c r="AQ58" s="271">
        <f t="shared" si="39"/>
        <v>0</v>
      </c>
      <c r="AR58" s="271">
        <f t="shared" si="40"/>
        <v>0</v>
      </c>
      <c r="AS58" s="271">
        <f t="shared" si="41"/>
        <v>0</v>
      </c>
      <c r="AT58" s="271">
        <f t="shared" si="42"/>
        <v>0</v>
      </c>
      <c r="AU58" s="271"/>
      <c r="AV58" s="271"/>
      <c r="AW58" s="271"/>
      <c r="AX58" s="271"/>
      <c r="AY58" s="271"/>
      <c r="AZ58" s="271"/>
      <c r="BA58" s="271"/>
      <c r="BB58" s="271"/>
      <c r="BC58" s="271"/>
      <c r="BD58" s="271"/>
      <c r="BE58" s="271"/>
      <c r="BF58" s="271"/>
      <c r="BG58" s="271"/>
      <c r="BH58" s="271"/>
      <c r="BI58" s="271"/>
      <c r="BJ58" s="271"/>
      <c r="BK58" s="271"/>
      <c r="BL58" s="271"/>
      <c r="BM58" s="271"/>
      <c r="BN58" s="271"/>
      <c r="BO58" s="271"/>
      <c r="BP58" s="134"/>
      <c r="BQ58" s="271"/>
      <c r="BR58" s="271"/>
      <c r="BS58" s="271"/>
      <c r="BT58" s="271"/>
      <c r="BU58" s="271"/>
      <c r="BV58" s="271"/>
      <c r="BW58" s="134">
        <f t="shared" si="44"/>
        <v>0</v>
      </c>
      <c r="BX58" s="134">
        <f t="shared" si="45"/>
        <v>0</v>
      </c>
      <c r="BY58" s="134">
        <f t="shared" si="46"/>
        <v>0</v>
      </c>
      <c r="BZ58" s="134">
        <f t="shared" si="47"/>
        <v>0</v>
      </c>
      <c r="CA58" s="134">
        <f t="shared" si="48"/>
        <v>0</v>
      </c>
      <c r="CB58" s="134">
        <f t="shared" si="49"/>
        <v>0</v>
      </c>
      <c r="CC58" s="134">
        <f t="shared" si="50"/>
        <v>0</v>
      </c>
      <c r="CD58" s="308"/>
    </row>
    <row r="59" spans="1:82" hidden="1" x14ac:dyDescent="0.25">
      <c r="A59" s="257" t="s">
        <v>440</v>
      </c>
      <c r="B59" s="258">
        <f>'10'!B58</f>
        <v>0</v>
      </c>
      <c r="C59" s="328">
        <f>'10'!C58</f>
        <v>0</v>
      </c>
      <c r="D59" s="267"/>
      <c r="E59" s="271">
        <f t="shared" si="43"/>
        <v>0</v>
      </c>
      <c r="F59" s="271">
        <f t="shared" si="30"/>
        <v>0</v>
      </c>
      <c r="G59" s="271">
        <f t="shared" si="31"/>
        <v>0</v>
      </c>
      <c r="H59" s="271">
        <f t="shared" si="32"/>
        <v>0</v>
      </c>
      <c r="I59" s="271">
        <f t="shared" si="33"/>
        <v>0</v>
      </c>
      <c r="J59" s="271">
        <f t="shared" si="34"/>
        <v>0</v>
      </c>
      <c r="K59" s="271">
        <f t="shared" si="35"/>
        <v>0</v>
      </c>
      <c r="L59" s="271"/>
      <c r="M59" s="271"/>
      <c r="N59" s="271"/>
      <c r="O59" s="271"/>
      <c r="P59" s="271"/>
      <c r="Q59" s="271"/>
      <c r="R59" s="271"/>
      <c r="S59" s="271"/>
      <c r="T59" s="271"/>
      <c r="U59" s="271"/>
      <c r="V59" s="271"/>
      <c r="W59" s="271"/>
      <c r="X59" s="271"/>
      <c r="Y59" s="271"/>
      <c r="Z59" s="271"/>
      <c r="AA59" s="271"/>
      <c r="AB59" s="271"/>
      <c r="AC59" s="271"/>
      <c r="AD59" s="271"/>
      <c r="AE59" s="271"/>
      <c r="AF59" s="271"/>
      <c r="AG59" s="271"/>
      <c r="AH59" s="271"/>
      <c r="AI59" s="271"/>
      <c r="AJ59" s="271"/>
      <c r="AK59" s="271"/>
      <c r="AL59" s="271"/>
      <c r="AM59" s="271"/>
      <c r="AN59" s="271">
        <f t="shared" si="36"/>
        <v>0</v>
      </c>
      <c r="AO59" s="271">
        <f t="shared" si="37"/>
        <v>0</v>
      </c>
      <c r="AP59" s="271">
        <f t="shared" si="38"/>
        <v>0</v>
      </c>
      <c r="AQ59" s="271">
        <f t="shared" si="39"/>
        <v>0</v>
      </c>
      <c r="AR59" s="271">
        <f t="shared" si="40"/>
        <v>0</v>
      </c>
      <c r="AS59" s="271">
        <f t="shared" si="41"/>
        <v>0</v>
      </c>
      <c r="AT59" s="271">
        <f t="shared" si="42"/>
        <v>0</v>
      </c>
      <c r="AU59" s="271"/>
      <c r="AV59" s="271"/>
      <c r="AW59" s="271"/>
      <c r="AX59" s="271"/>
      <c r="AY59" s="271"/>
      <c r="AZ59" s="271"/>
      <c r="BA59" s="271"/>
      <c r="BB59" s="271"/>
      <c r="BC59" s="271"/>
      <c r="BD59" s="271"/>
      <c r="BE59" s="271"/>
      <c r="BF59" s="271"/>
      <c r="BG59" s="271"/>
      <c r="BH59" s="271"/>
      <c r="BI59" s="271"/>
      <c r="BJ59" s="271"/>
      <c r="BK59" s="271"/>
      <c r="BL59" s="271"/>
      <c r="BM59" s="271"/>
      <c r="BN59" s="271"/>
      <c r="BO59" s="271"/>
      <c r="BP59" s="134"/>
      <c r="BQ59" s="271"/>
      <c r="BR59" s="271"/>
      <c r="BS59" s="271"/>
      <c r="BT59" s="271"/>
      <c r="BU59" s="271"/>
      <c r="BV59" s="271"/>
      <c r="BW59" s="134">
        <f t="shared" si="44"/>
        <v>0</v>
      </c>
      <c r="BX59" s="134">
        <f t="shared" si="45"/>
        <v>0</v>
      </c>
      <c r="BY59" s="134">
        <f t="shared" si="46"/>
        <v>0</v>
      </c>
      <c r="BZ59" s="134">
        <f t="shared" si="47"/>
        <v>0</v>
      </c>
      <c r="CA59" s="134">
        <f t="shared" si="48"/>
        <v>0</v>
      </c>
      <c r="CB59" s="134">
        <f t="shared" si="49"/>
        <v>0</v>
      </c>
      <c r="CC59" s="134">
        <f t="shared" si="50"/>
        <v>0</v>
      </c>
      <c r="CD59" s="308"/>
    </row>
    <row r="60" spans="1:82" hidden="1" x14ac:dyDescent="0.25">
      <c r="A60" s="257" t="s">
        <v>440</v>
      </c>
      <c r="B60" s="258">
        <f>'10'!B59</f>
        <v>0</v>
      </c>
      <c r="C60" s="328">
        <f>'10'!C59</f>
        <v>0</v>
      </c>
      <c r="D60" s="267"/>
      <c r="E60" s="271">
        <f t="shared" si="43"/>
        <v>0</v>
      </c>
      <c r="F60" s="271">
        <f t="shared" si="30"/>
        <v>0</v>
      </c>
      <c r="G60" s="271">
        <f t="shared" si="31"/>
        <v>0</v>
      </c>
      <c r="H60" s="271">
        <f t="shared" si="32"/>
        <v>0</v>
      </c>
      <c r="I60" s="271">
        <f t="shared" si="33"/>
        <v>0</v>
      </c>
      <c r="J60" s="271">
        <f t="shared" si="34"/>
        <v>0</v>
      </c>
      <c r="K60" s="271">
        <f t="shared" si="35"/>
        <v>0</v>
      </c>
      <c r="L60" s="271"/>
      <c r="M60" s="271"/>
      <c r="N60" s="271"/>
      <c r="O60" s="271"/>
      <c r="P60" s="271"/>
      <c r="Q60" s="271"/>
      <c r="R60" s="271"/>
      <c r="S60" s="271"/>
      <c r="T60" s="271"/>
      <c r="U60" s="271"/>
      <c r="V60" s="271"/>
      <c r="W60" s="271"/>
      <c r="X60" s="271"/>
      <c r="Y60" s="271"/>
      <c r="Z60" s="271"/>
      <c r="AA60" s="271"/>
      <c r="AB60" s="271"/>
      <c r="AC60" s="271"/>
      <c r="AD60" s="271"/>
      <c r="AE60" s="271"/>
      <c r="AF60" s="271"/>
      <c r="AG60" s="271"/>
      <c r="AH60" s="271"/>
      <c r="AI60" s="271"/>
      <c r="AJ60" s="271"/>
      <c r="AK60" s="271"/>
      <c r="AL60" s="271"/>
      <c r="AM60" s="271"/>
      <c r="AN60" s="271">
        <f t="shared" si="36"/>
        <v>0</v>
      </c>
      <c r="AO60" s="271">
        <f t="shared" si="37"/>
        <v>0</v>
      </c>
      <c r="AP60" s="271">
        <f t="shared" si="38"/>
        <v>0</v>
      </c>
      <c r="AQ60" s="271">
        <f t="shared" si="39"/>
        <v>0</v>
      </c>
      <c r="AR60" s="271">
        <f t="shared" si="40"/>
        <v>0</v>
      </c>
      <c r="AS60" s="271">
        <f t="shared" si="41"/>
        <v>0</v>
      </c>
      <c r="AT60" s="271">
        <f t="shared" si="42"/>
        <v>0</v>
      </c>
      <c r="AU60" s="271"/>
      <c r="AV60" s="271"/>
      <c r="AW60" s="271"/>
      <c r="AX60" s="271"/>
      <c r="AY60" s="271"/>
      <c r="AZ60" s="271"/>
      <c r="BA60" s="271"/>
      <c r="BB60" s="271"/>
      <c r="BC60" s="271"/>
      <c r="BD60" s="271"/>
      <c r="BE60" s="271"/>
      <c r="BF60" s="271"/>
      <c r="BG60" s="271"/>
      <c r="BH60" s="271"/>
      <c r="BI60" s="271"/>
      <c r="BJ60" s="271"/>
      <c r="BK60" s="271"/>
      <c r="BL60" s="271"/>
      <c r="BM60" s="271"/>
      <c r="BN60" s="271"/>
      <c r="BO60" s="271"/>
      <c r="BP60" s="271"/>
      <c r="BQ60" s="271"/>
      <c r="BR60" s="271"/>
      <c r="BS60" s="271"/>
      <c r="BT60" s="271"/>
      <c r="BU60" s="271"/>
      <c r="BV60" s="271"/>
      <c r="BW60" s="134">
        <f t="shared" si="44"/>
        <v>0</v>
      </c>
      <c r="BX60" s="134">
        <f t="shared" si="45"/>
        <v>0</v>
      </c>
      <c r="BY60" s="134">
        <f t="shared" si="46"/>
        <v>0</v>
      </c>
      <c r="BZ60" s="134">
        <f t="shared" si="47"/>
        <v>0</v>
      </c>
      <c r="CA60" s="134">
        <f t="shared" si="48"/>
        <v>0</v>
      </c>
      <c r="CB60" s="134">
        <f t="shared" si="49"/>
        <v>0</v>
      </c>
      <c r="CC60" s="134">
        <f t="shared" si="50"/>
        <v>0</v>
      </c>
      <c r="CD60" s="267"/>
    </row>
    <row r="61" spans="1:82" ht="36" x14ac:dyDescent="0.25">
      <c r="A61" s="58" t="s">
        <v>436</v>
      </c>
      <c r="B61" s="259" t="s">
        <v>862</v>
      </c>
      <c r="C61" s="17"/>
      <c r="D61" s="267" t="s">
        <v>868</v>
      </c>
      <c r="E61" s="267" t="s">
        <v>868</v>
      </c>
      <c r="F61" s="267" t="s">
        <v>868</v>
      </c>
      <c r="G61" s="267" t="s">
        <v>868</v>
      </c>
      <c r="H61" s="267" t="s">
        <v>868</v>
      </c>
      <c r="I61" s="267" t="s">
        <v>868</v>
      </c>
      <c r="J61" s="267" t="s">
        <v>868</v>
      </c>
      <c r="K61" s="267" t="s">
        <v>868</v>
      </c>
      <c r="L61" s="267" t="s">
        <v>868</v>
      </c>
      <c r="M61" s="267" t="s">
        <v>868</v>
      </c>
      <c r="N61" s="267" t="s">
        <v>868</v>
      </c>
      <c r="O61" s="267" t="s">
        <v>868</v>
      </c>
      <c r="P61" s="267" t="s">
        <v>868</v>
      </c>
      <c r="Q61" s="267" t="s">
        <v>868</v>
      </c>
      <c r="R61" s="267" t="s">
        <v>868</v>
      </c>
      <c r="S61" s="267" t="s">
        <v>868</v>
      </c>
      <c r="T61" s="267" t="s">
        <v>868</v>
      </c>
      <c r="U61" s="267" t="s">
        <v>868</v>
      </c>
      <c r="V61" s="267" t="s">
        <v>868</v>
      </c>
      <c r="W61" s="267" t="s">
        <v>868</v>
      </c>
      <c r="X61" s="267" t="s">
        <v>868</v>
      </c>
      <c r="Y61" s="267" t="s">
        <v>868</v>
      </c>
      <c r="Z61" s="267" t="s">
        <v>868</v>
      </c>
      <c r="AA61" s="267" t="s">
        <v>868</v>
      </c>
      <c r="AB61" s="267" t="s">
        <v>868</v>
      </c>
      <c r="AC61" s="267" t="s">
        <v>868</v>
      </c>
      <c r="AD61" s="267" t="s">
        <v>868</v>
      </c>
      <c r="AE61" s="267" t="s">
        <v>868</v>
      </c>
      <c r="AF61" s="267" t="s">
        <v>868</v>
      </c>
      <c r="AG61" s="267" t="s">
        <v>868</v>
      </c>
      <c r="AH61" s="267" t="s">
        <v>868</v>
      </c>
      <c r="AI61" s="267" t="s">
        <v>868</v>
      </c>
      <c r="AJ61" s="267" t="s">
        <v>868</v>
      </c>
      <c r="AK61" s="267" t="s">
        <v>868</v>
      </c>
      <c r="AL61" s="267" t="s">
        <v>868</v>
      </c>
      <c r="AM61" s="267" t="s">
        <v>868</v>
      </c>
      <c r="AN61" s="267" t="s">
        <v>868</v>
      </c>
      <c r="AO61" s="267" t="s">
        <v>868</v>
      </c>
      <c r="AP61" s="267" t="s">
        <v>868</v>
      </c>
      <c r="AQ61" s="267" t="s">
        <v>868</v>
      </c>
      <c r="AR61" s="267" t="s">
        <v>868</v>
      </c>
      <c r="AS61" s="267" t="s">
        <v>868</v>
      </c>
      <c r="AT61" s="267" t="s">
        <v>868</v>
      </c>
      <c r="AU61" s="267" t="s">
        <v>868</v>
      </c>
      <c r="AV61" s="267" t="s">
        <v>868</v>
      </c>
      <c r="AW61" s="267" t="s">
        <v>868</v>
      </c>
      <c r="AX61" s="267" t="s">
        <v>868</v>
      </c>
      <c r="AY61" s="267" t="s">
        <v>868</v>
      </c>
      <c r="AZ61" s="267" t="s">
        <v>868</v>
      </c>
      <c r="BA61" s="267" t="s">
        <v>868</v>
      </c>
      <c r="BB61" s="267" t="s">
        <v>868</v>
      </c>
      <c r="BC61" s="267" t="s">
        <v>868</v>
      </c>
      <c r="BD61" s="267" t="s">
        <v>868</v>
      </c>
      <c r="BE61" s="267" t="s">
        <v>868</v>
      </c>
      <c r="BF61" s="267" t="s">
        <v>868</v>
      </c>
      <c r="BG61" s="267" t="s">
        <v>868</v>
      </c>
      <c r="BH61" s="267" t="s">
        <v>868</v>
      </c>
      <c r="BI61" s="267" t="s">
        <v>868</v>
      </c>
      <c r="BJ61" s="267" t="s">
        <v>868</v>
      </c>
      <c r="BK61" s="267" t="s">
        <v>868</v>
      </c>
      <c r="BL61" s="267" t="s">
        <v>868</v>
      </c>
      <c r="BM61" s="267" t="s">
        <v>868</v>
      </c>
      <c r="BN61" s="267" t="s">
        <v>868</v>
      </c>
      <c r="BO61" s="267" t="s">
        <v>868</v>
      </c>
      <c r="BP61" s="267" t="s">
        <v>868</v>
      </c>
      <c r="BQ61" s="267" t="s">
        <v>868</v>
      </c>
      <c r="BR61" s="267" t="s">
        <v>868</v>
      </c>
      <c r="BS61" s="267" t="s">
        <v>868</v>
      </c>
      <c r="BT61" s="267" t="s">
        <v>868</v>
      </c>
      <c r="BU61" s="267" t="s">
        <v>868</v>
      </c>
      <c r="BV61" s="267" t="s">
        <v>868</v>
      </c>
      <c r="BW61" s="267" t="s">
        <v>868</v>
      </c>
      <c r="BX61" s="267" t="s">
        <v>868</v>
      </c>
      <c r="BY61" s="267" t="s">
        <v>868</v>
      </c>
      <c r="BZ61" s="267" t="s">
        <v>868</v>
      </c>
      <c r="CA61" s="267" t="s">
        <v>868</v>
      </c>
      <c r="CB61" s="267" t="s">
        <v>868</v>
      </c>
      <c r="CC61" s="267" t="s">
        <v>868</v>
      </c>
      <c r="CD61" s="267"/>
    </row>
    <row r="62" spans="1:82" ht="24" x14ac:dyDescent="0.25">
      <c r="A62" s="58" t="s">
        <v>428</v>
      </c>
      <c r="B62" s="259" t="s">
        <v>863</v>
      </c>
      <c r="C62" s="17"/>
      <c r="D62" s="267" t="s">
        <v>868</v>
      </c>
      <c r="E62" s="267">
        <f>SUM(E63)</f>
        <v>0</v>
      </c>
      <c r="F62" s="267">
        <f t="shared" ref="F62:BQ62" si="51">SUM(F63)</f>
        <v>0</v>
      </c>
      <c r="G62" s="291">
        <f t="shared" si="51"/>
        <v>4.5</v>
      </c>
      <c r="H62" s="267">
        <f t="shared" si="51"/>
        <v>0</v>
      </c>
      <c r="I62" s="267">
        <f t="shared" si="51"/>
        <v>0</v>
      </c>
      <c r="J62" s="267">
        <f t="shared" si="51"/>
        <v>0</v>
      </c>
      <c r="K62" s="267">
        <f t="shared" si="51"/>
        <v>0</v>
      </c>
      <c r="L62" s="267">
        <f t="shared" si="51"/>
        <v>0</v>
      </c>
      <c r="M62" s="267">
        <f t="shared" si="51"/>
        <v>0</v>
      </c>
      <c r="N62" s="267">
        <f t="shared" si="51"/>
        <v>0</v>
      </c>
      <c r="O62" s="267">
        <f t="shared" si="51"/>
        <v>0</v>
      </c>
      <c r="P62" s="267">
        <f t="shared" si="51"/>
        <v>0</v>
      </c>
      <c r="Q62" s="267">
        <f t="shared" si="51"/>
        <v>0</v>
      </c>
      <c r="R62" s="267">
        <f t="shared" si="51"/>
        <v>0</v>
      </c>
      <c r="S62" s="267">
        <f t="shared" si="51"/>
        <v>0</v>
      </c>
      <c r="T62" s="267">
        <f t="shared" si="51"/>
        <v>0</v>
      </c>
      <c r="U62" s="291">
        <f t="shared" si="51"/>
        <v>4.5</v>
      </c>
      <c r="V62" s="267">
        <f t="shared" si="51"/>
        <v>0</v>
      </c>
      <c r="W62" s="267">
        <f t="shared" si="51"/>
        <v>0</v>
      </c>
      <c r="X62" s="267">
        <f t="shared" si="51"/>
        <v>0</v>
      </c>
      <c r="Y62" s="267">
        <f t="shared" si="51"/>
        <v>0</v>
      </c>
      <c r="Z62" s="267">
        <f t="shared" si="51"/>
        <v>0</v>
      </c>
      <c r="AA62" s="267">
        <f t="shared" si="51"/>
        <v>0</v>
      </c>
      <c r="AB62" s="267">
        <f t="shared" si="51"/>
        <v>0</v>
      </c>
      <c r="AC62" s="267">
        <f t="shared" si="51"/>
        <v>0</v>
      </c>
      <c r="AD62" s="267">
        <f t="shared" si="51"/>
        <v>0</v>
      </c>
      <c r="AE62" s="267">
        <f t="shared" si="51"/>
        <v>0</v>
      </c>
      <c r="AF62" s="267">
        <f t="shared" si="51"/>
        <v>0</v>
      </c>
      <c r="AG62" s="267">
        <f t="shared" si="51"/>
        <v>0</v>
      </c>
      <c r="AH62" s="267">
        <f t="shared" si="51"/>
        <v>0</v>
      </c>
      <c r="AI62" s="267">
        <f t="shared" si="51"/>
        <v>0</v>
      </c>
      <c r="AJ62" s="267">
        <f t="shared" si="51"/>
        <v>0</v>
      </c>
      <c r="AK62" s="267">
        <f t="shared" si="51"/>
        <v>0</v>
      </c>
      <c r="AL62" s="267">
        <f t="shared" si="51"/>
        <v>0</v>
      </c>
      <c r="AM62" s="267">
        <f t="shared" si="51"/>
        <v>0</v>
      </c>
      <c r="AN62" s="267">
        <f t="shared" si="51"/>
        <v>0</v>
      </c>
      <c r="AO62" s="267">
        <f t="shared" si="51"/>
        <v>0</v>
      </c>
      <c r="AP62" s="267">
        <f t="shared" si="51"/>
        <v>0</v>
      </c>
      <c r="AQ62" s="267">
        <f t="shared" si="51"/>
        <v>0</v>
      </c>
      <c r="AR62" s="267">
        <f t="shared" si="51"/>
        <v>0</v>
      </c>
      <c r="AS62" s="267">
        <f t="shared" si="51"/>
        <v>0</v>
      </c>
      <c r="AT62" s="267">
        <f t="shared" si="51"/>
        <v>0</v>
      </c>
      <c r="AU62" s="267">
        <f t="shared" si="51"/>
        <v>0</v>
      </c>
      <c r="AV62" s="267">
        <f t="shared" si="51"/>
        <v>0</v>
      </c>
      <c r="AW62" s="267">
        <f t="shared" si="51"/>
        <v>0</v>
      </c>
      <c r="AX62" s="267">
        <f t="shared" si="51"/>
        <v>0</v>
      </c>
      <c r="AY62" s="267">
        <f t="shared" si="51"/>
        <v>0</v>
      </c>
      <c r="AZ62" s="267">
        <f t="shared" si="51"/>
        <v>0</v>
      </c>
      <c r="BA62" s="267">
        <f t="shared" si="51"/>
        <v>0</v>
      </c>
      <c r="BB62" s="267">
        <f t="shared" si="51"/>
        <v>0</v>
      </c>
      <c r="BC62" s="267">
        <f t="shared" si="51"/>
        <v>0</v>
      </c>
      <c r="BD62" s="267">
        <f t="shared" si="51"/>
        <v>0</v>
      </c>
      <c r="BE62" s="267">
        <f t="shared" si="51"/>
        <v>0</v>
      </c>
      <c r="BF62" s="267">
        <f t="shared" si="51"/>
        <v>0</v>
      </c>
      <c r="BG62" s="267">
        <f t="shared" si="51"/>
        <v>0</v>
      </c>
      <c r="BH62" s="267">
        <f t="shared" si="51"/>
        <v>0</v>
      </c>
      <c r="BI62" s="267">
        <f t="shared" si="51"/>
        <v>0</v>
      </c>
      <c r="BJ62" s="267">
        <f t="shared" si="51"/>
        <v>0</v>
      </c>
      <c r="BK62" s="267">
        <f t="shared" si="51"/>
        <v>0</v>
      </c>
      <c r="BL62" s="267">
        <f t="shared" si="51"/>
        <v>0</v>
      </c>
      <c r="BM62" s="267">
        <f t="shared" si="51"/>
        <v>0</v>
      </c>
      <c r="BN62" s="267">
        <f t="shared" si="51"/>
        <v>0</v>
      </c>
      <c r="BO62" s="267">
        <f t="shared" si="51"/>
        <v>0</v>
      </c>
      <c r="BP62" s="267">
        <f t="shared" si="51"/>
        <v>0</v>
      </c>
      <c r="BQ62" s="267">
        <f t="shared" si="51"/>
        <v>0</v>
      </c>
      <c r="BR62" s="267">
        <f t="shared" ref="BR62:CC62" si="52">SUM(BR63)</f>
        <v>0</v>
      </c>
      <c r="BS62" s="267">
        <f t="shared" si="52"/>
        <v>0</v>
      </c>
      <c r="BT62" s="267">
        <f t="shared" si="52"/>
        <v>0</v>
      </c>
      <c r="BU62" s="267">
        <f t="shared" si="52"/>
        <v>0</v>
      </c>
      <c r="BV62" s="267">
        <f t="shared" si="52"/>
        <v>0</v>
      </c>
      <c r="BW62" s="267">
        <f t="shared" si="52"/>
        <v>0</v>
      </c>
      <c r="BX62" s="267">
        <f t="shared" si="52"/>
        <v>0</v>
      </c>
      <c r="BY62" s="291">
        <f t="shared" si="52"/>
        <v>-4.5</v>
      </c>
      <c r="BZ62" s="267">
        <f t="shared" si="52"/>
        <v>0</v>
      </c>
      <c r="CA62" s="267">
        <f t="shared" si="52"/>
        <v>0</v>
      </c>
      <c r="CB62" s="267">
        <f t="shared" si="52"/>
        <v>0</v>
      </c>
      <c r="CC62" s="267">
        <f t="shared" si="52"/>
        <v>0</v>
      </c>
      <c r="CD62" s="267"/>
    </row>
    <row r="63" spans="1:82" x14ac:dyDescent="0.25">
      <c r="A63" s="58" t="s">
        <v>817</v>
      </c>
      <c r="B63" s="259" t="s">
        <v>818</v>
      </c>
      <c r="C63" s="86"/>
      <c r="D63" s="267" t="s">
        <v>868</v>
      </c>
      <c r="E63" s="267">
        <f t="shared" ref="E63:AJ63" si="53">SUM(E64:E78)</f>
        <v>0</v>
      </c>
      <c r="F63" s="267">
        <f t="shared" si="53"/>
        <v>0</v>
      </c>
      <c r="G63" s="291">
        <f t="shared" si="53"/>
        <v>4.5</v>
      </c>
      <c r="H63" s="267">
        <f t="shared" si="53"/>
        <v>0</v>
      </c>
      <c r="I63" s="267">
        <f t="shared" si="53"/>
        <v>0</v>
      </c>
      <c r="J63" s="267">
        <f t="shared" si="53"/>
        <v>0</v>
      </c>
      <c r="K63" s="267">
        <f t="shared" si="53"/>
        <v>0</v>
      </c>
      <c r="L63" s="267">
        <f t="shared" si="53"/>
        <v>0</v>
      </c>
      <c r="M63" s="267">
        <f t="shared" si="53"/>
        <v>0</v>
      </c>
      <c r="N63" s="267">
        <f t="shared" si="53"/>
        <v>0</v>
      </c>
      <c r="O63" s="267">
        <f t="shared" si="53"/>
        <v>0</v>
      </c>
      <c r="P63" s="267">
        <f t="shared" si="53"/>
        <v>0</v>
      </c>
      <c r="Q63" s="267">
        <f t="shared" si="53"/>
        <v>0</v>
      </c>
      <c r="R63" s="267">
        <f t="shared" si="53"/>
        <v>0</v>
      </c>
      <c r="S63" s="267">
        <f t="shared" si="53"/>
        <v>0</v>
      </c>
      <c r="T63" s="267">
        <f t="shared" si="53"/>
        <v>0</v>
      </c>
      <c r="U63" s="291">
        <f t="shared" si="53"/>
        <v>4.5</v>
      </c>
      <c r="V63" s="267">
        <f t="shared" si="53"/>
        <v>0</v>
      </c>
      <c r="W63" s="267">
        <f t="shared" si="53"/>
        <v>0</v>
      </c>
      <c r="X63" s="267">
        <f t="shared" si="53"/>
        <v>0</v>
      </c>
      <c r="Y63" s="267">
        <f t="shared" si="53"/>
        <v>0</v>
      </c>
      <c r="Z63" s="267">
        <f t="shared" si="53"/>
        <v>0</v>
      </c>
      <c r="AA63" s="267">
        <f t="shared" si="53"/>
        <v>0</v>
      </c>
      <c r="AB63" s="267">
        <f t="shared" si="53"/>
        <v>0</v>
      </c>
      <c r="AC63" s="267">
        <f t="shared" si="53"/>
        <v>0</v>
      </c>
      <c r="AD63" s="267">
        <f t="shared" si="53"/>
        <v>0</v>
      </c>
      <c r="AE63" s="267">
        <f t="shared" si="53"/>
        <v>0</v>
      </c>
      <c r="AF63" s="267">
        <f t="shared" si="53"/>
        <v>0</v>
      </c>
      <c r="AG63" s="267">
        <f t="shared" si="53"/>
        <v>0</v>
      </c>
      <c r="AH63" s="267">
        <f t="shared" si="53"/>
        <v>0</v>
      </c>
      <c r="AI63" s="267">
        <f t="shared" si="53"/>
        <v>0</v>
      </c>
      <c r="AJ63" s="267">
        <f t="shared" si="53"/>
        <v>0</v>
      </c>
      <c r="AK63" s="267">
        <f t="shared" ref="AK63:BP63" si="54">SUM(AK64:AK78)</f>
        <v>0</v>
      </c>
      <c r="AL63" s="267">
        <f t="shared" si="54"/>
        <v>0</v>
      </c>
      <c r="AM63" s="267">
        <f t="shared" si="54"/>
        <v>0</v>
      </c>
      <c r="AN63" s="267">
        <f t="shared" si="54"/>
        <v>0</v>
      </c>
      <c r="AO63" s="267">
        <f t="shared" si="54"/>
        <v>0</v>
      </c>
      <c r="AP63" s="267">
        <f t="shared" si="54"/>
        <v>0</v>
      </c>
      <c r="AQ63" s="267">
        <f t="shared" si="54"/>
        <v>0</v>
      </c>
      <c r="AR63" s="267">
        <f t="shared" si="54"/>
        <v>0</v>
      </c>
      <c r="AS63" s="267">
        <f t="shared" si="54"/>
        <v>0</v>
      </c>
      <c r="AT63" s="267">
        <f t="shared" si="54"/>
        <v>0</v>
      </c>
      <c r="AU63" s="267">
        <f t="shared" si="54"/>
        <v>0</v>
      </c>
      <c r="AV63" s="267">
        <f t="shared" si="54"/>
        <v>0</v>
      </c>
      <c r="AW63" s="267">
        <f t="shared" si="54"/>
        <v>0</v>
      </c>
      <c r="AX63" s="267">
        <f t="shared" si="54"/>
        <v>0</v>
      </c>
      <c r="AY63" s="267">
        <f t="shared" si="54"/>
        <v>0</v>
      </c>
      <c r="AZ63" s="267">
        <f t="shared" si="54"/>
        <v>0</v>
      </c>
      <c r="BA63" s="267">
        <f t="shared" si="54"/>
        <v>0</v>
      </c>
      <c r="BB63" s="267">
        <f t="shared" si="54"/>
        <v>0</v>
      </c>
      <c r="BC63" s="267">
        <f t="shared" si="54"/>
        <v>0</v>
      </c>
      <c r="BD63" s="267">
        <f t="shared" si="54"/>
        <v>0</v>
      </c>
      <c r="BE63" s="267">
        <f t="shared" si="54"/>
        <v>0</v>
      </c>
      <c r="BF63" s="267">
        <f t="shared" si="54"/>
        <v>0</v>
      </c>
      <c r="BG63" s="267">
        <f t="shared" si="54"/>
        <v>0</v>
      </c>
      <c r="BH63" s="267">
        <f t="shared" si="54"/>
        <v>0</v>
      </c>
      <c r="BI63" s="267">
        <f t="shared" si="54"/>
        <v>0</v>
      </c>
      <c r="BJ63" s="267">
        <f t="shared" si="54"/>
        <v>0</v>
      </c>
      <c r="BK63" s="267">
        <f t="shared" si="54"/>
        <v>0</v>
      </c>
      <c r="BL63" s="267">
        <f t="shared" si="54"/>
        <v>0</v>
      </c>
      <c r="BM63" s="267">
        <f t="shared" si="54"/>
        <v>0</v>
      </c>
      <c r="BN63" s="267">
        <f t="shared" si="54"/>
        <v>0</v>
      </c>
      <c r="BO63" s="267">
        <f t="shared" si="54"/>
        <v>0</v>
      </c>
      <c r="BP63" s="267">
        <f t="shared" si="54"/>
        <v>0</v>
      </c>
      <c r="BQ63" s="267">
        <f t="shared" ref="BQ63:CC63" si="55">SUM(BQ64:BQ78)</f>
        <v>0</v>
      </c>
      <c r="BR63" s="267">
        <f t="shared" si="55"/>
        <v>0</v>
      </c>
      <c r="BS63" s="267">
        <f t="shared" si="55"/>
        <v>0</v>
      </c>
      <c r="BT63" s="267">
        <f t="shared" si="55"/>
        <v>0</v>
      </c>
      <c r="BU63" s="267">
        <f t="shared" si="55"/>
        <v>0</v>
      </c>
      <c r="BV63" s="267">
        <f t="shared" si="55"/>
        <v>0</v>
      </c>
      <c r="BW63" s="267">
        <f t="shared" si="55"/>
        <v>0</v>
      </c>
      <c r="BX63" s="267">
        <f t="shared" si="55"/>
        <v>0</v>
      </c>
      <c r="BY63" s="291">
        <f t="shared" si="55"/>
        <v>-4.5</v>
      </c>
      <c r="BZ63" s="267">
        <f t="shared" si="55"/>
        <v>0</v>
      </c>
      <c r="CA63" s="267">
        <f t="shared" si="55"/>
        <v>0</v>
      </c>
      <c r="CB63" s="267">
        <f t="shared" si="55"/>
        <v>0</v>
      </c>
      <c r="CC63" s="267">
        <f t="shared" si="55"/>
        <v>0</v>
      </c>
      <c r="CD63" s="267"/>
    </row>
    <row r="64" spans="1:82" ht="24" x14ac:dyDescent="0.25">
      <c r="A64" s="257" t="s">
        <v>817</v>
      </c>
      <c r="B64" s="325" t="str">
        <f>'10'!B71</f>
        <v>Реконструкция ВЛ-10,0 кВ Ф-23  от ТП-40  до ТП-81 по адресу: Западная часть города  L= 4,5 км (3 провода)</v>
      </c>
      <c r="C64" s="72" t="str">
        <f>'10'!C71</f>
        <v>O_GES_06</v>
      </c>
      <c r="D64" s="267"/>
      <c r="E64" s="271">
        <f t="shared" ref="E64:K64" si="56">L64+S64+Z64+AG64</f>
        <v>0</v>
      </c>
      <c r="F64" s="271">
        <f t="shared" si="56"/>
        <v>0</v>
      </c>
      <c r="G64" s="134">
        <f t="shared" si="56"/>
        <v>4.5</v>
      </c>
      <c r="H64" s="271">
        <f t="shared" si="56"/>
        <v>0</v>
      </c>
      <c r="I64" s="271">
        <f t="shared" si="56"/>
        <v>0</v>
      </c>
      <c r="J64" s="271">
        <f t="shared" si="56"/>
        <v>0</v>
      </c>
      <c r="K64" s="271">
        <f t="shared" si="56"/>
        <v>0</v>
      </c>
      <c r="L64" s="271"/>
      <c r="M64" s="271"/>
      <c r="N64" s="134"/>
      <c r="O64" s="271"/>
      <c r="P64" s="271"/>
      <c r="Q64" s="271"/>
      <c r="R64" s="271"/>
      <c r="S64" s="271"/>
      <c r="T64" s="271"/>
      <c r="U64" s="134">
        <v>4.5</v>
      </c>
      <c r="V64" s="271"/>
      <c r="W64" s="271"/>
      <c r="X64" s="271"/>
      <c r="Y64" s="271"/>
      <c r="Z64" s="271"/>
      <c r="AA64" s="271"/>
      <c r="AB64" s="134"/>
      <c r="AC64" s="271"/>
      <c r="AD64" s="271"/>
      <c r="AE64" s="271"/>
      <c r="AF64" s="271"/>
      <c r="AG64" s="271"/>
      <c r="AH64" s="271"/>
      <c r="AI64" s="271"/>
      <c r="AJ64" s="271"/>
      <c r="AK64" s="271"/>
      <c r="AL64" s="271"/>
      <c r="AM64" s="271"/>
      <c r="AN64" s="271">
        <f t="shared" ref="AN64:AT64" si="57">AU64+BB64+BI64+BP64</f>
        <v>0</v>
      </c>
      <c r="AO64" s="271">
        <f t="shared" si="57"/>
        <v>0</v>
      </c>
      <c r="AP64" s="271">
        <f t="shared" si="57"/>
        <v>0</v>
      </c>
      <c r="AQ64" s="271">
        <f t="shared" si="57"/>
        <v>0</v>
      </c>
      <c r="AR64" s="271">
        <f t="shared" si="57"/>
        <v>0</v>
      </c>
      <c r="AS64" s="271">
        <f t="shared" si="57"/>
        <v>0</v>
      </c>
      <c r="AT64" s="271">
        <f t="shared" si="57"/>
        <v>0</v>
      </c>
      <c r="AU64" s="271"/>
      <c r="AV64" s="271"/>
      <c r="AW64" s="271"/>
      <c r="AX64" s="271"/>
      <c r="AY64" s="271"/>
      <c r="AZ64" s="271"/>
      <c r="BA64" s="271"/>
      <c r="BB64" s="271"/>
      <c r="BC64" s="271"/>
      <c r="BD64" s="271"/>
      <c r="BE64" s="271"/>
      <c r="BF64" s="271"/>
      <c r="BG64" s="271"/>
      <c r="BH64" s="271"/>
      <c r="BI64" s="271"/>
      <c r="BJ64" s="271"/>
      <c r="BK64" s="271"/>
      <c r="BL64" s="271"/>
      <c r="BM64" s="271"/>
      <c r="BN64" s="271"/>
      <c r="BO64" s="271"/>
      <c r="BP64" s="271"/>
      <c r="BQ64" s="271"/>
      <c r="BR64" s="271"/>
      <c r="BS64" s="271"/>
      <c r="BT64" s="271"/>
      <c r="BU64" s="271"/>
      <c r="BV64" s="271"/>
      <c r="BW64" s="134">
        <f>BB64-S64</f>
        <v>0</v>
      </c>
      <c r="BX64" s="134">
        <f t="shared" ref="BX64" si="58">BC64-T64</f>
        <v>0</v>
      </c>
      <c r="BY64" s="134">
        <f t="shared" ref="BY64" si="59">BD64-U64</f>
        <v>-4.5</v>
      </c>
      <c r="BZ64" s="134">
        <f t="shared" ref="BZ64" si="60">BE64-V64</f>
        <v>0</v>
      </c>
      <c r="CA64" s="134">
        <f t="shared" ref="CA64" si="61">BF64-W64</f>
        <v>0</v>
      </c>
      <c r="CB64" s="134">
        <f t="shared" ref="CB64" si="62">BG64-X64</f>
        <v>0</v>
      </c>
      <c r="CC64" s="134">
        <f t="shared" ref="CC64" si="63">BH64-Y64</f>
        <v>0</v>
      </c>
      <c r="CD64" s="308" t="str">
        <f>'10'!T71</f>
        <v>Из-за несвоевременного финансирования</v>
      </c>
    </row>
    <row r="65" spans="1:82" hidden="1" x14ac:dyDescent="0.25">
      <c r="A65" s="257" t="s">
        <v>817</v>
      </c>
      <c r="B65" s="325">
        <f>'10'!B72</f>
        <v>0</v>
      </c>
      <c r="C65" s="72">
        <f>'10'!C72</f>
        <v>0</v>
      </c>
      <c r="D65" s="267"/>
      <c r="E65" s="271">
        <f t="shared" ref="E65:E78" si="64">L65+S65+Z65+AG65</f>
        <v>0</v>
      </c>
      <c r="F65" s="271">
        <f t="shared" ref="F65:F78" si="65">M65+T65+AA65+AH65</f>
        <v>0</v>
      </c>
      <c r="G65" s="134">
        <f t="shared" ref="G65:G78" si="66">N65+U65+AB65+AI65</f>
        <v>0</v>
      </c>
      <c r="H65" s="271">
        <f t="shared" ref="H65:H78" si="67">O65+V65+AC65+AJ65</f>
        <v>0</v>
      </c>
      <c r="I65" s="271">
        <f t="shared" ref="I65:I78" si="68">P65+W65+AD65+AK65</f>
        <v>0</v>
      </c>
      <c r="J65" s="271">
        <f t="shared" ref="J65:J78" si="69">Q65+X65+AE65+AL65</f>
        <v>0</v>
      </c>
      <c r="K65" s="271">
        <f t="shared" ref="K65:K78" si="70">R65+Y65+AF65+AM65</f>
        <v>0</v>
      </c>
      <c r="L65" s="271"/>
      <c r="M65" s="271"/>
      <c r="N65" s="134"/>
      <c r="O65" s="271"/>
      <c r="P65" s="271"/>
      <c r="Q65" s="271"/>
      <c r="R65" s="271"/>
      <c r="S65" s="271"/>
      <c r="T65" s="271"/>
      <c r="U65" s="271"/>
      <c r="V65" s="271"/>
      <c r="W65" s="271"/>
      <c r="X65" s="271"/>
      <c r="Y65" s="271"/>
      <c r="Z65" s="271"/>
      <c r="AA65" s="271"/>
      <c r="AB65" s="134"/>
      <c r="AC65" s="271"/>
      <c r="AD65" s="271"/>
      <c r="AE65" s="271"/>
      <c r="AF65" s="271"/>
      <c r="AG65" s="271"/>
      <c r="AH65" s="271"/>
      <c r="AI65" s="271"/>
      <c r="AJ65" s="271"/>
      <c r="AK65" s="271"/>
      <c r="AL65" s="271"/>
      <c r="AM65" s="271"/>
      <c r="AN65" s="271">
        <f t="shared" ref="AN65:AN78" si="71">AU65+BB65+BI65+BP65</f>
        <v>0</v>
      </c>
      <c r="AO65" s="271">
        <f t="shared" ref="AO65:AO78" si="72">AV65+BC65+BJ65+BQ65</f>
        <v>0</v>
      </c>
      <c r="AP65" s="271">
        <f t="shared" ref="AP65:AP78" si="73">AW65+BD65+BK65+BR65</f>
        <v>0</v>
      </c>
      <c r="AQ65" s="271">
        <f t="shared" ref="AQ65:AQ78" si="74">AX65+BE65+BL65+BS65</f>
        <v>0</v>
      </c>
      <c r="AR65" s="271">
        <f t="shared" ref="AR65:AR78" si="75">AY65+BF65+BM65+BT65</f>
        <v>0</v>
      </c>
      <c r="AS65" s="271">
        <f t="shared" ref="AS65:AS78" si="76">AZ65+BG65+BN65+BU65</f>
        <v>0</v>
      </c>
      <c r="AT65" s="271">
        <f t="shared" ref="AT65:AT78" si="77">BA65+BH65+BO65+BV65</f>
        <v>0</v>
      </c>
      <c r="AU65" s="271"/>
      <c r="AV65" s="271"/>
      <c r="AW65" s="271"/>
      <c r="AX65" s="271"/>
      <c r="AY65" s="271"/>
      <c r="AZ65" s="271"/>
      <c r="BA65" s="271"/>
      <c r="BB65" s="271"/>
      <c r="BC65" s="271"/>
      <c r="BD65" s="271"/>
      <c r="BE65" s="271"/>
      <c r="BF65" s="271"/>
      <c r="BG65" s="271"/>
      <c r="BH65" s="271"/>
      <c r="BI65" s="271"/>
      <c r="BJ65" s="271"/>
      <c r="BK65" s="271"/>
      <c r="BL65" s="271"/>
      <c r="BM65" s="271"/>
      <c r="BN65" s="271"/>
      <c r="BO65" s="271"/>
      <c r="BP65" s="271"/>
      <c r="BQ65" s="271"/>
      <c r="BR65" s="271"/>
      <c r="BS65" s="271"/>
      <c r="BT65" s="271"/>
      <c r="BU65" s="271"/>
      <c r="BV65" s="271"/>
      <c r="BW65" s="134">
        <f t="shared" ref="BW65:BW78" si="78">BP65-AG65</f>
        <v>0</v>
      </c>
      <c r="BX65" s="134">
        <f t="shared" ref="BX65:BX78" si="79">BQ65-AH65</f>
        <v>0</v>
      </c>
      <c r="BY65" s="134">
        <f t="shared" ref="BY65:BY78" si="80">BR65-AI65</f>
        <v>0</v>
      </c>
      <c r="BZ65" s="134">
        <f t="shared" ref="BZ65:BZ78" si="81">BS65-AJ65</f>
        <v>0</v>
      </c>
      <c r="CA65" s="134">
        <f t="shared" ref="CA65:CA78" si="82">BT65-AK65</f>
        <v>0</v>
      </c>
      <c r="CB65" s="134">
        <f t="shared" ref="CB65:CB78" si="83">BU65-AL65</f>
        <v>0</v>
      </c>
      <c r="CC65" s="134">
        <f t="shared" ref="CC65:CC78" si="84">BV65-AM65</f>
        <v>0</v>
      </c>
      <c r="CD65" s="308" t="str">
        <f>'10'!T72</f>
        <v xml:space="preserve"> </v>
      </c>
    </row>
    <row r="66" spans="1:82" hidden="1" x14ac:dyDescent="0.25">
      <c r="A66" s="257" t="s">
        <v>817</v>
      </c>
      <c r="B66" s="325">
        <f>'10'!B73</f>
        <v>0</v>
      </c>
      <c r="C66" s="72">
        <f>'10'!C73</f>
        <v>0</v>
      </c>
      <c r="D66" s="267"/>
      <c r="E66" s="271">
        <f t="shared" si="64"/>
        <v>0</v>
      </c>
      <c r="F66" s="271">
        <f t="shared" si="65"/>
        <v>0</v>
      </c>
      <c r="G66" s="134">
        <f t="shared" si="66"/>
        <v>0</v>
      </c>
      <c r="H66" s="271">
        <f t="shared" si="67"/>
        <v>0</v>
      </c>
      <c r="I66" s="271">
        <f t="shared" si="68"/>
        <v>0</v>
      </c>
      <c r="J66" s="271">
        <f t="shared" si="69"/>
        <v>0</v>
      </c>
      <c r="K66" s="271">
        <f t="shared" si="70"/>
        <v>0</v>
      </c>
      <c r="L66" s="271"/>
      <c r="M66" s="271"/>
      <c r="N66" s="134"/>
      <c r="O66" s="271"/>
      <c r="P66" s="271"/>
      <c r="Q66" s="271"/>
      <c r="R66" s="271"/>
      <c r="S66" s="271"/>
      <c r="T66" s="271"/>
      <c r="U66" s="271"/>
      <c r="V66" s="271"/>
      <c r="W66" s="271"/>
      <c r="X66" s="271"/>
      <c r="Y66" s="271"/>
      <c r="Z66" s="271"/>
      <c r="AA66" s="271"/>
      <c r="AB66" s="271"/>
      <c r="AC66" s="271"/>
      <c r="AD66" s="271"/>
      <c r="AE66" s="271"/>
      <c r="AF66" s="271"/>
      <c r="AG66" s="271"/>
      <c r="AH66" s="271"/>
      <c r="AI66" s="271"/>
      <c r="AJ66" s="271"/>
      <c r="AK66" s="271"/>
      <c r="AL66" s="271"/>
      <c r="AM66" s="271"/>
      <c r="AN66" s="271">
        <f t="shared" si="71"/>
        <v>0</v>
      </c>
      <c r="AO66" s="271">
        <f t="shared" si="72"/>
        <v>0</v>
      </c>
      <c r="AP66" s="271">
        <f t="shared" si="73"/>
        <v>0</v>
      </c>
      <c r="AQ66" s="271">
        <f t="shared" si="74"/>
        <v>0</v>
      </c>
      <c r="AR66" s="271">
        <f t="shared" si="75"/>
        <v>0</v>
      </c>
      <c r="AS66" s="271">
        <f t="shared" si="76"/>
        <v>0</v>
      </c>
      <c r="AT66" s="271">
        <f t="shared" si="77"/>
        <v>0</v>
      </c>
      <c r="AU66" s="271"/>
      <c r="AV66" s="271"/>
      <c r="AW66" s="271"/>
      <c r="AX66" s="271"/>
      <c r="AY66" s="271"/>
      <c r="AZ66" s="271"/>
      <c r="BA66" s="271"/>
      <c r="BB66" s="271"/>
      <c r="BC66" s="271"/>
      <c r="BD66" s="271"/>
      <c r="BE66" s="271"/>
      <c r="BF66" s="271"/>
      <c r="BG66" s="271"/>
      <c r="BH66" s="271"/>
      <c r="BI66" s="271"/>
      <c r="BJ66" s="271"/>
      <c r="BK66" s="271"/>
      <c r="BL66" s="271"/>
      <c r="BM66" s="271"/>
      <c r="BN66" s="271"/>
      <c r="BO66" s="271"/>
      <c r="BP66" s="271"/>
      <c r="BQ66" s="271"/>
      <c r="BR66" s="271"/>
      <c r="BS66" s="271"/>
      <c r="BT66" s="271"/>
      <c r="BU66" s="271"/>
      <c r="BV66" s="271"/>
      <c r="BW66" s="134">
        <f t="shared" si="78"/>
        <v>0</v>
      </c>
      <c r="BX66" s="134">
        <f t="shared" si="79"/>
        <v>0</v>
      </c>
      <c r="BY66" s="134">
        <f t="shared" si="80"/>
        <v>0</v>
      </c>
      <c r="BZ66" s="134">
        <f t="shared" si="81"/>
        <v>0</v>
      </c>
      <c r="CA66" s="134">
        <f t="shared" si="82"/>
        <v>0</v>
      </c>
      <c r="CB66" s="134">
        <f t="shared" si="83"/>
        <v>0</v>
      </c>
      <c r="CC66" s="134">
        <f t="shared" si="84"/>
        <v>0</v>
      </c>
      <c r="CD66" s="308" t="str">
        <f>'10'!T73</f>
        <v xml:space="preserve"> </v>
      </c>
    </row>
    <row r="67" spans="1:82" hidden="1" x14ac:dyDescent="0.25">
      <c r="A67" s="257" t="s">
        <v>817</v>
      </c>
      <c r="B67" s="325">
        <f>'10'!B74</f>
        <v>0</v>
      </c>
      <c r="C67" s="72">
        <f>'10'!C74</f>
        <v>0</v>
      </c>
      <c r="D67" s="267"/>
      <c r="E67" s="271">
        <f t="shared" si="64"/>
        <v>0</v>
      </c>
      <c r="F67" s="271">
        <f t="shared" si="65"/>
        <v>0</v>
      </c>
      <c r="G67" s="134">
        <f t="shared" si="66"/>
        <v>0</v>
      </c>
      <c r="H67" s="271">
        <f t="shared" si="67"/>
        <v>0</v>
      </c>
      <c r="I67" s="271">
        <f t="shared" si="68"/>
        <v>0</v>
      </c>
      <c r="J67" s="271">
        <f t="shared" si="69"/>
        <v>0</v>
      </c>
      <c r="K67" s="271">
        <f t="shared" si="70"/>
        <v>0</v>
      </c>
      <c r="L67" s="271"/>
      <c r="M67" s="271"/>
      <c r="N67" s="134"/>
      <c r="O67" s="271"/>
      <c r="P67" s="271"/>
      <c r="Q67" s="271"/>
      <c r="R67" s="271"/>
      <c r="S67" s="271"/>
      <c r="T67" s="271"/>
      <c r="U67" s="271"/>
      <c r="V67" s="271"/>
      <c r="W67" s="271"/>
      <c r="X67" s="271"/>
      <c r="Y67" s="271"/>
      <c r="Z67" s="271"/>
      <c r="AA67" s="271"/>
      <c r="AB67" s="271"/>
      <c r="AC67" s="271"/>
      <c r="AD67" s="271"/>
      <c r="AE67" s="271"/>
      <c r="AF67" s="271"/>
      <c r="AG67" s="271"/>
      <c r="AH67" s="271"/>
      <c r="AI67" s="271"/>
      <c r="AJ67" s="271"/>
      <c r="AK67" s="271"/>
      <c r="AL67" s="271"/>
      <c r="AM67" s="271"/>
      <c r="AN67" s="271">
        <f t="shared" si="71"/>
        <v>0</v>
      </c>
      <c r="AO67" s="271">
        <f t="shared" si="72"/>
        <v>0</v>
      </c>
      <c r="AP67" s="271">
        <f t="shared" si="73"/>
        <v>0</v>
      </c>
      <c r="AQ67" s="271">
        <f t="shared" si="74"/>
        <v>0</v>
      </c>
      <c r="AR67" s="271">
        <f t="shared" si="75"/>
        <v>0</v>
      </c>
      <c r="AS67" s="271">
        <f t="shared" si="76"/>
        <v>0</v>
      </c>
      <c r="AT67" s="271">
        <f t="shared" si="77"/>
        <v>0</v>
      </c>
      <c r="AU67" s="271"/>
      <c r="AV67" s="271"/>
      <c r="AW67" s="271"/>
      <c r="AX67" s="271"/>
      <c r="AY67" s="271"/>
      <c r="AZ67" s="271"/>
      <c r="BA67" s="271"/>
      <c r="BB67" s="271"/>
      <c r="BC67" s="271"/>
      <c r="BD67" s="271"/>
      <c r="BE67" s="271"/>
      <c r="BF67" s="271"/>
      <c r="BG67" s="271"/>
      <c r="BH67" s="271"/>
      <c r="BI67" s="271"/>
      <c r="BJ67" s="271"/>
      <c r="BK67" s="271"/>
      <c r="BL67" s="271"/>
      <c r="BM67" s="271"/>
      <c r="BN67" s="271"/>
      <c r="BO67" s="271"/>
      <c r="BP67" s="271"/>
      <c r="BQ67" s="271"/>
      <c r="BR67" s="271"/>
      <c r="BS67" s="271"/>
      <c r="BT67" s="271"/>
      <c r="BU67" s="271"/>
      <c r="BV67" s="271"/>
      <c r="BW67" s="134">
        <f t="shared" si="78"/>
        <v>0</v>
      </c>
      <c r="BX67" s="134">
        <f t="shared" si="79"/>
        <v>0</v>
      </c>
      <c r="BY67" s="134">
        <f t="shared" si="80"/>
        <v>0</v>
      </c>
      <c r="BZ67" s="134">
        <f t="shared" si="81"/>
        <v>0</v>
      </c>
      <c r="CA67" s="134">
        <f t="shared" si="82"/>
        <v>0</v>
      </c>
      <c r="CB67" s="134">
        <f t="shared" si="83"/>
        <v>0</v>
      </c>
      <c r="CC67" s="134">
        <f t="shared" si="84"/>
        <v>0</v>
      </c>
      <c r="CD67" s="308" t="str">
        <f>'10'!T74</f>
        <v xml:space="preserve"> </v>
      </c>
    </row>
    <row r="68" spans="1:82" hidden="1" x14ac:dyDescent="0.25">
      <c r="A68" s="257" t="s">
        <v>817</v>
      </c>
      <c r="B68" s="325">
        <f>'10'!B75</f>
        <v>0</v>
      </c>
      <c r="C68" s="72">
        <f>'10'!C75</f>
        <v>0</v>
      </c>
      <c r="D68" s="267"/>
      <c r="E68" s="271">
        <f t="shared" si="64"/>
        <v>0</v>
      </c>
      <c r="F68" s="271">
        <f t="shared" si="65"/>
        <v>0</v>
      </c>
      <c r="G68" s="134">
        <f t="shared" si="66"/>
        <v>0</v>
      </c>
      <c r="H68" s="271">
        <f t="shared" si="67"/>
        <v>0</v>
      </c>
      <c r="I68" s="271">
        <f t="shared" si="68"/>
        <v>0</v>
      </c>
      <c r="J68" s="271">
        <f t="shared" si="69"/>
        <v>0</v>
      </c>
      <c r="K68" s="271">
        <f t="shared" si="70"/>
        <v>0</v>
      </c>
      <c r="L68" s="271"/>
      <c r="M68" s="271"/>
      <c r="N68" s="134"/>
      <c r="O68" s="271"/>
      <c r="P68" s="271"/>
      <c r="Q68" s="271"/>
      <c r="R68" s="271"/>
      <c r="S68" s="271"/>
      <c r="T68" s="271"/>
      <c r="U68" s="271"/>
      <c r="V68" s="271"/>
      <c r="W68" s="271"/>
      <c r="X68" s="271"/>
      <c r="Y68" s="271"/>
      <c r="Z68" s="271"/>
      <c r="AA68" s="271"/>
      <c r="AB68" s="271"/>
      <c r="AC68" s="271"/>
      <c r="AD68" s="271"/>
      <c r="AE68" s="271"/>
      <c r="AF68" s="271"/>
      <c r="AG68" s="271"/>
      <c r="AH68" s="271"/>
      <c r="AI68" s="271"/>
      <c r="AJ68" s="271"/>
      <c r="AK68" s="271"/>
      <c r="AL68" s="271"/>
      <c r="AM68" s="271"/>
      <c r="AN68" s="271">
        <f t="shared" si="71"/>
        <v>0</v>
      </c>
      <c r="AO68" s="271">
        <f t="shared" si="72"/>
        <v>0</v>
      </c>
      <c r="AP68" s="271">
        <f t="shared" si="73"/>
        <v>0</v>
      </c>
      <c r="AQ68" s="271">
        <f t="shared" si="74"/>
        <v>0</v>
      </c>
      <c r="AR68" s="271">
        <f t="shared" si="75"/>
        <v>0</v>
      </c>
      <c r="AS68" s="271">
        <f t="shared" si="76"/>
        <v>0</v>
      </c>
      <c r="AT68" s="271">
        <f t="shared" si="77"/>
        <v>0</v>
      </c>
      <c r="AU68" s="271"/>
      <c r="AV68" s="271"/>
      <c r="AW68" s="271"/>
      <c r="AX68" s="271"/>
      <c r="AY68" s="271"/>
      <c r="AZ68" s="271"/>
      <c r="BA68" s="271"/>
      <c r="BB68" s="271"/>
      <c r="BC68" s="271"/>
      <c r="BD68" s="271"/>
      <c r="BE68" s="271"/>
      <c r="BF68" s="271"/>
      <c r="BG68" s="271"/>
      <c r="BH68" s="271"/>
      <c r="BI68" s="271"/>
      <c r="BJ68" s="271"/>
      <c r="BK68" s="271"/>
      <c r="BL68" s="271"/>
      <c r="BM68" s="271"/>
      <c r="BN68" s="271"/>
      <c r="BO68" s="271"/>
      <c r="BP68" s="271"/>
      <c r="BQ68" s="271"/>
      <c r="BR68" s="271"/>
      <c r="BS68" s="271"/>
      <c r="BT68" s="271"/>
      <c r="BU68" s="271"/>
      <c r="BV68" s="271"/>
      <c r="BW68" s="134">
        <f t="shared" si="78"/>
        <v>0</v>
      </c>
      <c r="BX68" s="134">
        <f t="shared" si="79"/>
        <v>0</v>
      </c>
      <c r="BY68" s="134">
        <f t="shared" si="80"/>
        <v>0</v>
      </c>
      <c r="BZ68" s="134">
        <f t="shared" si="81"/>
        <v>0</v>
      </c>
      <c r="CA68" s="134">
        <f t="shared" si="82"/>
        <v>0</v>
      </c>
      <c r="CB68" s="134">
        <f t="shared" si="83"/>
        <v>0</v>
      </c>
      <c r="CC68" s="134">
        <f t="shared" si="84"/>
        <v>0</v>
      </c>
      <c r="CD68" s="308" t="str">
        <f>'10'!T75</f>
        <v xml:space="preserve"> </v>
      </c>
    </row>
    <row r="69" spans="1:82" hidden="1" x14ac:dyDescent="0.25">
      <c r="A69" s="257" t="s">
        <v>817</v>
      </c>
      <c r="B69" s="325">
        <f>'10'!B76</f>
        <v>0</v>
      </c>
      <c r="C69" s="72">
        <f>'10'!C76</f>
        <v>0</v>
      </c>
      <c r="D69" s="267"/>
      <c r="E69" s="271">
        <f t="shared" si="64"/>
        <v>0</v>
      </c>
      <c r="F69" s="271">
        <f t="shared" si="65"/>
        <v>0</v>
      </c>
      <c r="G69" s="134">
        <f t="shared" si="66"/>
        <v>0</v>
      </c>
      <c r="H69" s="271">
        <f t="shared" si="67"/>
        <v>0</v>
      </c>
      <c r="I69" s="271">
        <f t="shared" si="68"/>
        <v>0</v>
      </c>
      <c r="J69" s="271">
        <f t="shared" si="69"/>
        <v>0</v>
      </c>
      <c r="K69" s="271">
        <f t="shared" si="70"/>
        <v>0</v>
      </c>
      <c r="L69" s="271"/>
      <c r="M69" s="271"/>
      <c r="N69" s="134"/>
      <c r="O69" s="271"/>
      <c r="P69" s="271"/>
      <c r="Q69" s="271"/>
      <c r="R69" s="271"/>
      <c r="S69" s="271"/>
      <c r="T69" s="271"/>
      <c r="U69" s="271"/>
      <c r="V69" s="271"/>
      <c r="W69" s="271"/>
      <c r="X69" s="271"/>
      <c r="Y69" s="271"/>
      <c r="Z69" s="271"/>
      <c r="AA69" s="271"/>
      <c r="AB69" s="134"/>
      <c r="AC69" s="271"/>
      <c r="AD69" s="271"/>
      <c r="AE69" s="271"/>
      <c r="AF69" s="271"/>
      <c r="AG69" s="271"/>
      <c r="AH69" s="271"/>
      <c r="AI69" s="271"/>
      <c r="AJ69" s="271"/>
      <c r="AK69" s="271"/>
      <c r="AL69" s="271"/>
      <c r="AM69" s="271"/>
      <c r="AN69" s="271">
        <f t="shared" si="71"/>
        <v>0</v>
      </c>
      <c r="AO69" s="271">
        <f t="shared" si="72"/>
        <v>0</v>
      </c>
      <c r="AP69" s="271">
        <f t="shared" si="73"/>
        <v>0</v>
      </c>
      <c r="AQ69" s="271">
        <f t="shared" si="74"/>
        <v>0</v>
      </c>
      <c r="AR69" s="271">
        <f t="shared" si="75"/>
        <v>0</v>
      </c>
      <c r="AS69" s="271">
        <f t="shared" si="76"/>
        <v>0</v>
      </c>
      <c r="AT69" s="271">
        <f t="shared" si="77"/>
        <v>0</v>
      </c>
      <c r="AU69" s="271"/>
      <c r="AV69" s="271"/>
      <c r="AW69" s="271"/>
      <c r="AX69" s="271"/>
      <c r="AY69" s="271"/>
      <c r="AZ69" s="271"/>
      <c r="BA69" s="271"/>
      <c r="BB69" s="271"/>
      <c r="BC69" s="271"/>
      <c r="BD69" s="271"/>
      <c r="BE69" s="271"/>
      <c r="BF69" s="271"/>
      <c r="BG69" s="271"/>
      <c r="BH69" s="271"/>
      <c r="BI69" s="271"/>
      <c r="BJ69" s="271"/>
      <c r="BK69" s="271"/>
      <c r="BL69" s="271"/>
      <c r="BM69" s="271"/>
      <c r="BN69" s="271"/>
      <c r="BO69" s="271"/>
      <c r="BP69" s="271"/>
      <c r="BQ69" s="271"/>
      <c r="BR69" s="271"/>
      <c r="BS69" s="271"/>
      <c r="BT69" s="271"/>
      <c r="BU69" s="271"/>
      <c r="BV69" s="271"/>
      <c r="BW69" s="134">
        <f t="shared" si="78"/>
        <v>0</v>
      </c>
      <c r="BX69" s="134">
        <f t="shared" si="79"/>
        <v>0</v>
      </c>
      <c r="BY69" s="134">
        <f t="shared" si="80"/>
        <v>0</v>
      </c>
      <c r="BZ69" s="134">
        <f t="shared" si="81"/>
        <v>0</v>
      </c>
      <c r="CA69" s="134">
        <f t="shared" si="82"/>
        <v>0</v>
      </c>
      <c r="CB69" s="134">
        <f t="shared" si="83"/>
        <v>0</v>
      </c>
      <c r="CC69" s="134">
        <f t="shared" si="84"/>
        <v>0</v>
      </c>
      <c r="CD69" s="308" t="str">
        <f>'10'!T76</f>
        <v xml:space="preserve"> </v>
      </c>
    </row>
    <row r="70" spans="1:82" hidden="1" x14ac:dyDescent="0.25">
      <c r="A70" s="257" t="s">
        <v>817</v>
      </c>
      <c r="B70" s="325">
        <f>'10'!B77</f>
        <v>0</v>
      </c>
      <c r="C70" s="72">
        <f>'10'!C77</f>
        <v>0</v>
      </c>
      <c r="D70" s="267"/>
      <c r="E70" s="271">
        <f t="shared" si="64"/>
        <v>0</v>
      </c>
      <c r="F70" s="271">
        <f t="shared" si="65"/>
        <v>0</v>
      </c>
      <c r="G70" s="134">
        <f t="shared" si="66"/>
        <v>0</v>
      </c>
      <c r="H70" s="271">
        <f t="shared" si="67"/>
        <v>0</v>
      </c>
      <c r="I70" s="271">
        <f t="shared" si="68"/>
        <v>0</v>
      </c>
      <c r="J70" s="271">
        <f t="shared" si="69"/>
        <v>0</v>
      </c>
      <c r="K70" s="271">
        <f t="shared" si="70"/>
        <v>0</v>
      </c>
      <c r="L70" s="271"/>
      <c r="M70" s="271"/>
      <c r="N70" s="134"/>
      <c r="O70" s="271"/>
      <c r="P70" s="271"/>
      <c r="Q70" s="271"/>
      <c r="R70" s="271"/>
      <c r="S70" s="271"/>
      <c r="T70" s="271"/>
      <c r="U70" s="271"/>
      <c r="V70" s="271"/>
      <c r="W70" s="271"/>
      <c r="X70" s="271"/>
      <c r="Y70" s="271"/>
      <c r="Z70" s="271"/>
      <c r="AA70" s="271"/>
      <c r="AB70" s="134"/>
      <c r="AC70" s="271"/>
      <c r="AD70" s="271"/>
      <c r="AE70" s="271"/>
      <c r="AF70" s="271"/>
      <c r="AG70" s="271"/>
      <c r="AH70" s="271"/>
      <c r="AI70" s="271"/>
      <c r="AJ70" s="271"/>
      <c r="AK70" s="271"/>
      <c r="AL70" s="271"/>
      <c r="AM70" s="271"/>
      <c r="AN70" s="271">
        <f t="shared" si="71"/>
        <v>0</v>
      </c>
      <c r="AO70" s="271">
        <f t="shared" si="72"/>
        <v>0</v>
      </c>
      <c r="AP70" s="271">
        <f t="shared" si="73"/>
        <v>0</v>
      </c>
      <c r="AQ70" s="271">
        <f t="shared" si="74"/>
        <v>0</v>
      </c>
      <c r="AR70" s="271">
        <f t="shared" si="75"/>
        <v>0</v>
      </c>
      <c r="AS70" s="271">
        <f t="shared" si="76"/>
        <v>0</v>
      </c>
      <c r="AT70" s="271">
        <f t="shared" si="77"/>
        <v>0</v>
      </c>
      <c r="AU70" s="271"/>
      <c r="AV70" s="271"/>
      <c r="AW70" s="134"/>
      <c r="AX70" s="271"/>
      <c r="AY70" s="271"/>
      <c r="AZ70" s="271"/>
      <c r="BA70" s="271"/>
      <c r="BB70" s="271"/>
      <c r="BC70" s="271"/>
      <c r="BD70" s="271"/>
      <c r="BE70" s="271"/>
      <c r="BF70" s="271"/>
      <c r="BG70" s="271"/>
      <c r="BH70" s="271"/>
      <c r="BI70" s="271"/>
      <c r="BJ70" s="271"/>
      <c r="BK70" s="271"/>
      <c r="BL70" s="271"/>
      <c r="BM70" s="271"/>
      <c r="BN70" s="271"/>
      <c r="BO70" s="271"/>
      <c r="BP70" s="271"/>
      <c r="BQ70" s="271"/>
      <c r="BR70" s="271"/>
      <c r="BS70" s="271"/>
      <c r="BT70" s="271"/>
      <c r="BU70" s="271"/>
      <c r="BV70" s="271"/>
      <c r="BW70" s="134">
        <f t="shared" si="78"/>
        <v>0</v>
      </c>
      <c r="BX70" s="134">
        <f t="shared" si="79"/>
        <v>0</v>
      </c>
      <c r="BY70" s="134">
        <f t="shared" si="80"/>
        <v>0</v>
      </c>
      <c r="BZ70" s="134">
        <f t="shared" si="81"/>
        <v>0</v>
      </c>
      <c r="CA70" s="134">
        <f t="shared" si="82"/>
        <v>0</v>
      </c>
      <c r="CB70" s="134">
        <f t="shared" si="83"/>
        <v>0</v>
      </c>
      <c r="CC70" s="134">
        <f t="shared" si="84"/>
        <v>0</v>
      </c>
      <c r="CD70" s="308" t="str">
        <f>'10'!T77</f>
        <v xml:space="preserve"> </v>
      </c>
    </row>
    <row r="71" spans="1:82" hidden="1" x14ac:dyDescent="0.25">
      <c r="A71" s="257" t="s">
        <v>817</v>
      </c>
      <c r="B71" s="325">
        <f>'10'!B78</f>
        <v>0</v>
      </c>
      <c r="C71" s="72">
        <f>'10'!C78</f>
        <v>0</v>
      </c>
      <c r="D71" s="267"/>
      <c r="E71" s="271">
        <f t="shared" si="64"/>
        <v>0</v>
      </c>
      <c r="F71" s="271">
        <f t="shared" si="65"/>
        <v>0</v>
      </c>
      <c r="G71" s="134">
        <f t="shared" si="66"/>
        <v>0</v>
      </c>
      <c r="H71" s="271">
        <f t="shared" si="67"/>
        <v>0</v>
      </c>
      <c r="I71" s="271">
        <f t="shared" si="68"/>
        <v>0</v>
      </c>
      <c r="J71" s="271">
        <f t="shared" si="69"/>
        <v>0</v>
      </c>
      <c r="K71" s="271">
        <f t="shared" si="70"/>
        <v>0</v>
      </c>
      <c r="L71" s="271"/>
      <c r="M71" s="271"/>
      <c r="N71" s="134"/>
      <c r="O71" s="271"/>
      <c r="P71" s="271"/>
      <c r="Q71" s="271"/>
      <c r="R71" s="271"/>
      <c r="S71" s="271"/>
      <c r="T71" s="271"/>
      <c r="U71" s="134"/>
      <c r="V71" s="271"/>
      <c r="W71" s="271"/>
      <c r="X71" s="271"/>
      <c r="Y71" s="271"/>
      <c r="Z71" s="271"/>
      <c r="AA71" s="271"/>
      <c r="AB71" s="271"/>
      <c r="AC71" s="271"/>
      <c r="AD71" s="271"/>
      <c r="AE71" s="271"/>
      <c r="AF71" s="271"/>
      <c r="AG71" s="271"/>
      <c r="AH71" s="271"/>
      <c r="AI71" s="271"/>
      <c r="AJ71" s="271"/>
      <c r="AK71" s="271"/>
      <c r="AL71" s="271"/>
      <c r="AM71" s="271"/>
      <c r="AN71" s="271">
        <f t="shared" si="71"/>
        <v>0</v>
      </c>
      <c r="AO71" s="271">
        <f t="shared" si="72"/>
        <v>0</v>
      </c>
      <c r="AP71" s="271">
        <f t="shared" si="73"/>
        <v>0</v>
      </c>
      <c r="AQ71" s="271">
        <f t="shared" si="74"/>
        <v>0</v>
      </c>
      <c r="AR71" s="271">
        <f t="shared" si="75"/>
        <v>0</v>
      </c>
      <c r="AS71" s="271">
        <f t="shared" si="76"/>
        <v>0</v>
      </c>
      <c r="AT71" s="271">
        <f t="shared" si="77"/>
        <v>0</v>
      </c>
      <c r="AU71" s="271"/>
      <c r="AV71" s="271"/>
      <c r="AW71" s="271"/>
      <c r="AX71" s="271"/>
      <c r="AY71" s="271"/>
      <c r="AZ71" s="271"/>
      <c r="BA71" s="271"/>
      <c r="BB71" s="271"/>
      <c r="BC71" s="271"/>
      <c r="BD71" s="134"/>
      <c r="BE71" s="271"/>
      <c r="BF71" s="271"/>
      <c r="BG71" s="271"/>
      <c r="BH71" s="271"/>
      <c r="BI71" s="271"/>
      <c r="BJ71" s="271"/>
      <c r="BK71" s="271"/>
      <c r="BL71" s="271"/>
      <c r="BM71" s="271"/>
      <c r="BN71" s="271"/>
      <c r="BO71" s="271"/>
      <c r="BP71" s="271"/>
      <c r="BQ71" s="271"/>
      <c r="BR71" s="271"/>
      <c r="BS71" s="271"/>
      <c r="BT71" s="271"/>
      <c r="BU71" s="271"/>
      <c r="BV71" s="271"/>
      <c r="BW71" s="134">
        <f t="shared" si="78"/>
        <v>0</v>
      </c>
      <c r="BX71" s="134">
        <f t="shared" si="79"/>
        <v>0</v>
      </c>
      <c r="BY71" s="134">
        <f t="shared" si="80"/>
        <v>0</v>
      </c>
      <c r="BZ71" s="134">
        <f t="shared" si="81"/>
        <v>0</v>
      </c>
      <c r="CA71" s="134">
        <f t="shared" si="82"/>
        <v>0</v>
      </c>
      <c r="CB71" s="134">
        <f t="shared" si="83"/>
        <v>0</v>
      </c>
      <c r="CC71" s="134">
        <f t="shared" si="84"/>
        <v>0</v>
      </c>
      <c r="CD71" s="308">
        <f>'10'!T78</f>
        <v>0</v>
      </c>
    </row>
    <row r="72" spans="1:82" hidden="1" x14ac:dyDescent="0.25">
      <c r="A72" s="257" t="s">
        <v>817</v>
      </c>
      <c r="B72" s="325">
        <f>'10'!B79</f>
        <v>0</v>
      </c>
      <c r="C72" s="72">
        <f>'10'!C79</f>
        <v>0</v>
      </c>
      <c r="D72" s="267"/>
      <c r="E72" s="271">
        <f t="shared" si="64"/>
        <v>0</v>
      </c>
      <c r="F72" s="271">
        <f t="shared" si="65"/>
        <v>0</v>
      </c>
      <c r="G72" s="134">
        <f t="shared" si="66"/>
        <v>0</v>
      </c>
      <c r="H72" s="271">
        <f t="shared" si="67"/>
        <v>0</v>
      </c>
      <c r="I72" s="271">
        <f t="shared" si="68"/>
        <v>0</v>
      </c>
      <c r="J72" s="271">
        <f t="shared" si="69"/>
        <v>0</v>
      </c>
      <c r="K72" s="271">
        <f t="shared" si="70"/>
        <v>0</v>
      </c>
      <c r="L72" s="271"/>
      <c r="M72" s="271"/>
      <c r="N72" s="134"/>
      <c r="O72" s="271"/>
      <c r="P72" s="271"/>
      <c r="Q72" s="271"/>
      <c r="R72" s="271"/>
      <c r="S72" s="271"/>
      <c r="T72" s="271"/>
      <c r="U72" s="134"/>
      <c r="V72" s="271"/>
      <c r="W72" s="271"/>
      <c r="X72" s="271"/>
      <c r="Y72" s="271"/>
      <c r="Z72" s="271"/>
      <c r="AA72" s="271"/>
      <c r="AB72" s="271"/>
      <c r="AC72" s="271"/>
      <c r="AD72" s="271"/>
      <c r="AE72" s="271"/>
      <c r="AF72" s="271"/>
      <c r="AG72" s="271"/>
      <c r="AH72" s="271"/>
      <c r="AI72" s="271"/>
      <c r="AJ72" s="271"/>
      <c r="AK72" s="271"/>
      <c r="AL72" s="271"/>
      <c r="AM72" s="271"/>
      <c r="AN72" s="271">
        <f t="shared" si="71"/>
        <v>0</v>
      </c>
      <c r="AO72" s="271">
        <f t="shared" si="72"/>
        <v>0</v>
      </c>
      <c r="AP72" s="271">
        <f t="shared" si="73"/>
        <v>0</v>
      </c>
      <c r="AQ72" s="271">
        <f t="shared" si="74"/>
        <v>0</v>
      </c>
      <c r="AR72" s="271">
        <f t="shared" si="75"/>
        <v>0</v>
      </c>
      <c r="AS72" s="271">
        <f t="shared" si="76"/>
        <v>0</v>
      </c>
      <c r="AT72" s="271">
        <f t="shared" si="77"/>
        <v>0</v>
      </c>
      <c r="AU72" s="271"/>
      <c r="AV72" s="271"/>
      <c r="AW72" s="271"/>
      <c r="AX72" s="271"/>
      <c r="AY72" s="271"/>
      <c r="AZ72" s="271"/>
      <c r="BA72" s="271"/>
      <c r="BB72" s="271"/>
      <c r="BC72" s="271"/>
      <c r="BD72" s="271"/>
      <c r="BE72" s="271"/>
      <c r="BF72" s="271"/>
      <c r="BG72" s="271"/>
      <c r="BH72" s="271"/>
      <c r="BI72" s="271"/>
      <c r="BJ72" s="271"/>
      <c r="BK72" s="271"/>
      <c r="BL72" s="271"/>
      <c r="BM72" s="271"/>
      <c r="BN72" s="271"/>
      <c r="BO72" s="271"/>
      <c r="BP72" s="271"/>
      <c r="BQ72" s="271"/>
      <c r="BR72" s="271"/>
      <c r="BS72" s="271"/>
      <c r="BT72" s="271"/>
      <c r="BU72" s="271"/>
      <c r="BV72" s="271"/>
      <c r="BW72" s="134">
        <f t="shared" si="78"/>
        <v>0</v>
      </c>
      <c r="BX72" s="134">
        <f t="shared" si="79"/>
        <v>0</v>
      </c>
      <c r="BY72" s="134">
        <f t="shared" si="80"/>
        <v>0</v>
      </c>
      <c r="BZ72" s="134">
        <f t="shared" si="81"/>
        <v>0</v>
      </c>
      <c r="CA72" s="134">
        <f t="shared" si="82"/>
        <v>0</v>
      </c>
      <c r="CB72" s="134">
        <f t="shared" si="83"/>
        <v>0</v>
      </c>
      <c r="CC72" s="134">
        <f t="shared" si="84"/>
        <v>0</v>
      </c>
      <c r="CD72" s="308" t="str">
        <f>'10'!T79</f>
        <v xml:space="preserve"> </v>
      </c>
    </row>
    <row r="73" spans="1:82" hidden="1" x14ac:dyDescent="0.25">
      <c r="A73" s="257" t="s">
        <v>817</v>
      </c>
      <c r="B73" s="325">
        <f>'10'!B80</f>
        <v>0</v>
      </c>
      <c r="C73" s="72">
        <f>'10'!C80</f>
        <v>0</v>
      </c>
      <c r="D73" s="267"/>
      <c r="E73" s="271">
        <f t="shared" si="64"/>
        <v>0</v>
      </c>
      <c r="F73" s="271">
        <f t="shared" si="65"/>
        <v>0</v>
      </c>
      <c r="G73" s="134">
        <f t="shared" si="66"/>
        <v>0</v>
      </c>
      <c r="H73" s="271">
        <f t="shared" si="67"/>
        <v>0</v>
      </c>
      <c r="I73" s="271">
        <f t="shared" si="68"/>
        <v>0</v>
      </c>
      <c r="J73" s="271">
        <f t="shared" si="69"/>
        <v>0</v>
      </c>
      <c r="K73" s="271">
        <f t="shared" si="70"/>
        <v>0</v>
      </c>
      <c r="L73" s="271"/>
      <c r="M73" s="271"/>
      <c r="N73" s="134"/>
      <c r="O73" s="271"/>
      <c r="P73" s="271"/>
      <c r="Q73" s="271"/>
      <c r="R73" s="271"/>
      <c r="S73" s="271"/>
      <c r="T73" s="271"/>
      <c r="U73" s="134"/>
      <c r="V73" s="271"/>
      <c r="W73" s="271"/>
      <c r="X73" s="271"/>
      <c r="Y73" s="271"/>
      <c r="Z73" s="271"/>
      <c r="AA73" s="271"/>
      <c r="AB73" s="271"/>
      <c r="AC73" s="271"/>
      <c r="AD73" s="271"/>
      <c r="AE73" s="271"/>
      <c r="AF73" s="271"/>
      <c r="AG73" s="271"/>
      <c r="AH73" s="271"/>
      <c r="AI73" s="271"/>
      <c r="AJ73" s="271"/>
      <c r="AK73" s="271"/>
      <c r="AL73" s="271"/>
      <c r="AM73" s="271"/>
      <c r="AN73" s="271">
        <f t="shared" si="71"/>
        <v>0</v>
      </c>
      <c r="AO73" s="271">
        <f t="shared" si="72"/>
        <v>0</v>
      </c>
      <c r="AP73" s="271">
        <f t="shared" si="73"/>
        <v>0</v>
      </c>
      <c r="AQ73" s="271">
        <f t="shared" si="74"/>
        <v>0</v>
      </c>
      <c r="AR73" s="271">
        <f t="shared" si="75"/>
        <v>0</v>
      </c>
      <c r="AS73" s="271">
        <f t="shared" si="76"/>
        <v>0</v>
      </c>
      <c r="AT73" s="271">
        <f t="shared" si="77"/>
        <v>0</v>
      </c>
      <c r="AU73" s="271"/>
      <c r="AV73" s="271"/>
      <c r="AW73" s="271"/>
      <c r="AX73" s="271"/>
      <c r="AY73" s="271"/>
      <c r="AZ73" s="271"/>
      <c r="BA73" s="271"/>
      <c r="BB73" s="271"/>
      <c r="BC73" s="271"/>
      <c r="BD73" s="271"/>
      <c r="BE73" s="271"/>
      <c r="BF73" s="271"/>
      <c r="BG73" s="271"/>
      <c r="BH73" s="271"/>
      <c r="BI73" s="271"/>
      <c r="BJ73" s="271"/>
      <c r="BK73" s="271"/>
      <c r="BL73" s="271"/>
      <c r="BM73" s="271"/>
      <c r="BN73" s="271"/>
      <c r="BO73" s="271"/>
      <c r="BP73" s="271"/>
      <c r="BQ73" s="271"/>
      <c r="BR73" s="271"/>
      <c r="BS73" s="271"/>
      <c r="BT73" s="271"/>
      <c r="BU73" s="271"/>
      <c r="BV73" s="271"/>
      <c r="BW73" s="134">
        <f t="shared" si="78"/>
        <v>0</v>
      </c>
      <c r="BX73" s="134">
        <f t="shared" si="79"/>
        <v>0</v>
      </c>
      <c r="BY73" s="134">
        <f t="shared" si="80"/>
        <v>0</v>
      </c>
      <c r="BZ73" s="134">
        <f t="shared" si="81"/>
        <v>0</v>
      </c>
      <c r="CA73" s="134">
        <f t="shared" si="82"/>
        <v>0</v>
      </c>
      <c r="CB73" s="134">
        <f t="shared" si="83"/>
        <v>0</v>
      </c>
      <c r="CC73" s="134">
        <f t="shared" si="84"/>
        <v>0</v>
      </c>
      <c r="CD73" s="308" t="str">
        <f>'10'!T80</f>
        <v xml:space="preserve"> </v>
      </c>
    </row>
    <row r="74" spans="1:82" hidden="1" x14ac:dyDescent="0.25">
      <c r="A74" s="257" t="s">
        <v>817</v>
      </c>
      <c r="B74" s="325">
        <f>'10'!B81</f>
        <v>0</v>
      </c>
      <c r="C74" s="72">
        <f>'10'!C81</f>
        <v>0</v>
      </c>
      <c r="D74" s="267"/>
      <c r="E74" s="271">
        <f t="shared" si="64"/>
        <v>0</v>
      </c>
      <c r="F74" s="271">
        <f t="shared" si="65"/>
        <v>0</v>
      </c>
      <c r="G74" s="134">
        <f t="shared" si="66"/>
        <v>0</v>
      </c>
      <c r="H74" s="271">
        <f t="shared" si="67"/>
        <v>0</v>
      </c>
      <c r="I74" s="271">
        <f t="shared" si="68"/>
        <v>0</v>
      </c>
      <c r="J74" s="271">
        <f t="shared" si="69"/>
        <v>0</v>
      </c>
      <c r="K74" s="271">
        <f t="shared" si="70"/>
        <v>0</v>
      </c>
      <c r="L74" s="271"/>
      <c r="M74" s="271"/>
      <c r="N74" s="134"/>
      <c r="O74" s="271"/>
      <c r="P74" s="271"/>
      <c r="Q74" s="271"/>
      <c r="R74" s="271"/>
      <c r="S74" s="271"/>
      <c r="T74" s="271"/>
      <c r="U74" s="271"/>
      <c r="V74" s="271"/>
      <c r="W74" s="271"/>
      <c r="X74" s="271"/>
      <c r="Y74" s="271"/>
      <c r="Z74" s="271"/>
      <c r="AA74" s="271"/>
      <c r="AB74" s="271"/>
      <c r="AC74" s="271"/>
      <c r="AD74" s="271"/>
      <c r="AE74" s="271"/>
      <c r="AF74" s="271"/>
      <c r="AG74" s="271"/>
      <c r="AH74" s="271"/>
      <c r="AI74" s="134"/>
      <c r="AJ74" s="271"/>
      <c r="AK74" s="271"/>
      <c r="AL74" s="271"/>
      <c r="AM74" s="271"/>
      <c r="AN74" s="271">
        <f t="shared" si="71"/>
        <v>0</v>
      </c>
      <c r="AO74" s="271">
        <f t="shared" si="72"/>
        <v>0</v>
      </c>
      <c r="AP74" s="271">
        <f t="shared" si="73"/>
        <v>0</v>
      </c>
      <c r="AQ74" s="271">
        <f t="shared" si="74"/>
        <v>0</v>
      </c>
      <c r="AR74" s="271">
        <f t="shared" si="75"/>
        <v>0</v>
      </c>
      <c r="AS74" s="271">
        <f t="shared" si="76"/>
        <v>0</v>
      </c>
      <c r="AT74" s="271">
        <f t="shared" si="77"/>
        <v>0</v>
      </c>
      <c r="AU74" s="271"/>
      <c r="AV74" s="271"/>
      <c r="AW74" s="271"/>
      <c r="AX74" s="271"/>
      <c r="AY74" s="271"/>
      <c r="AZ74" s="271"/>
      <c r="BA74" s="271"/>
      <c r="BB74" s="271"/>
      <c r="BC74" s="271"/>
      <c r="BD74" s="271"/>
      <c r="BE74" s="271"/>
      <c r="BF74" s="271"/>
      <c r="BG74" s="271"/>
      <c r="BH74" s="271"/>
      <c r="BI74" s="271"/>
      <c r="BJ74" s="271"/>
      <c r="BK74" s="271"/>
      <c r="BL74" s="271"/>
      <c r="BM74" s="271"/>
      <c r="BN74" s="271"/>
      <c r="BO74" s="271"/>
      <c r="BP74" s="271"/>
      <c r="BQ74" s="271"/>
      <c r="BR74" s="271"/>
      <c r="BS74" s="271"/>
      <c r="BT74" s="271"/>
      <c r="BU74" s="271"/>
      <c r="BV74" s="271"/>
      <c r="BW74" s="134">
        <f t="shared" si="78"/>
        <v>0</v>
      </c>
      <c r="BX74" s="134">
        <f t="shared" si="79"/>
        <v>0</v>
      </c>
      <c r="BY74" s="134">
        <f t="shared" si="80"/>
        <v>0</v>
      </c>
      <c r="BZ74" s="134">
        <f t="shared" si="81"/>
        <v>0</v>
      </c>
      <c r="CA74" s="134">
        <f t="shared" si="82"/>
        <v>0</v>
      </c>
      <c r="CB74" s="134">
        <f t="shared" si="83"/>
        <v>0</v>
      </c>
      <c r="CC74" s="134">
        <f t="shared" si="84"/>
        <v>0</v>
      </c>
      <c r="CD74" s="308" t="str">
        <f>'10'!T81</f>
        <v xml:space="preserve"> </v>
      </c>
    </row>
    <row r="75" spans="1:82" hidden="1" x14ac:dyDescent="0.25">
      <c r="A75" s="257" t="s">
        <v>817</v>
      </c>
      <c r="B75" s="325">
        <f>'10'!B82</f>
        <v>0</v>
      </c>
      <c r="C75" s="72">
        <f>'10'!C82</f>
        <v>0</v>
      </c>
      <c r="D75" s="267"/>
      <c r="E75" s="271">
        <f t="shared" si="64"/>
        <v>0</v>
      </c>
      <c r="F75" s="271">
        <f t="shared" si="65"/>
        <v>0</v>
      </c>
      <c r="G75" s="134">
        <f t="shared" si="66"/>
        <v>0</v>
      </c>
      <c r="H75" s="271">
        <f t="shared" si="67"/>
        <v>0</v>
      </c>
      <c r="I75" s="271">
        <f t="shared" si="68"/>
        <v>0</v>
      </c>
      <c r="J75" s="271">
        <f t="shared" si="69"/>
        <v>0</v>
      </c>
      <c r="K75" s="271">
        <f t="shared" si="70"/>
        <v>0</v>
      </c>
      <c r="L75" s="271"/>
      <c r="M75" s="271"/>
      <c r="N75" s="134"/>
      <c r="O75" s="271"/>
      <c r="P75" s="271"/>
      <c r="Q75" s="271"/>
      <c r="R75" s="271"/>
      <c r="S75" s="271"/>
      <c r="T75" s="271"/>
      <c r="U75" s="271"/>
      <c r="V75" s="271"/>
      <c r="W75" s="271"/>
      <c r="X75" s="271"/>
      <c r="Y75" s="271"/>
      <c r="Z75" s="271"/>
      <c r="AA75" s="271"/>
      <c r="AB75" s="271"/>
      <c r="AC75" s="271"/>
      <c r="AD75" s="271"/>
      <c r="AE75" s="271"/>
      <c r="AF75" s="271"/>
      <c r="AG75" s="271"/>
      <c r="AH75" s="271"/>
      <c r="AI75" s="134"/>
      <c r="AJ75" s="271"/>
      <c r="AK75" s="271"/>
      <c r="AL75" s="271"/>
      <c r="AM75" s="271"/>
      <c r="AN75" s="271">
        <f t="shared" si="71"/>
        <v>0</v>
      </c>
      <c r="AO75" s="271">
        <f t="shared" si="72"/>
        <v>0</v>
      </c>
      <c r="AP75" s="271">
        <f t="shared" si="73"/>
        <v>0</v>
      </c>
      <c r="AQ75" s="271">
        <f t="shared" si="74"/>
        <v>0</v>
      </c>
      <c r="AR75" s="271">
        <f t="shared" si="75"/>
        <v>0</v>
      </c>
      <c r="AS75" s="271">
        <f t="shared" si="76"/>
        <v>0</v>
      </c>
      <c r="AT75" s="271">
        <f t="shared" si="77"/>
        <v>0</v>
      </c>
      <c r="AU75" s="271"/>
      <c r="AV75" s="271"/>
      <c r="AW75" s="271"/>
      <c r="AX75" s="271"/>
      <c r="AY75" s="271"/>
      <c r="AZ75" s="271"/>
      <c r="BA75" s="271"/>
      <c r="BB75" s="271"/>
      <c r="BC75" s="271"/>
      <c r="BD75" s="271"/>
      <c r="BE75" s="271"/>
      <c r="BF75" s="271"/>
      <c r="BG75" s="271"/>
      <c r="BH75" s="271"/>
      <c r="BI75" s="271"/>
      <c r="BJ75" s="271"/>
      <c r="BK75" s="271"/>
      <c r="BL75" s="271"/>
      <c r="BM75" s="271"/>
      <c r="BN75" s="271"/>
      <c r="BO75" s="271"/>
      <c r="BP75" s="271"/>
      <c r="BQ75" s="271"/>
      <c r="BR75" s="271"/>
      <c r="BS75" s="271"/>
      <c r="BT75" s="271"/>
      <c r="BU75" s="271"/>
      <c r="BV75" s="271"/>
      <c r="BW75" s="134">
        <f t="shared" si="78"/>
        <v>0</v>
      </c>
      <c r="BX75" s="134">
        <f t="shared" si="79"/>
        <v>0</v>
      </c>
      <c r="BY75" s="134">
        <f t="shared" si="80"/>
        <v>0</v>
      </c>
      <c r="BZ75" s="134">
        <f t="shared" si="81"/>
        <v>0</v>
      </c>
      <c r="CA75" s="134">
        <f t="shared" si="82"/>
        <v>0</v>
      </c>
      <c r="CB75" s="134">
        <f t="shared" si="83"/>
        <v>0</v>
      </c>
      <c r="CC75" s="134">
        <f t="shared" si="84"/>
        <v>0</v>
      </c>
      <c r="CD75" s="308" t="str">
        <f>'10'!T82</f>
        <v xml:space="preserve"> </v>
      </c>
    </row>
    <row r="76" spans="1:82" hidden="1" x14ac:dyDescent="0.25">
      <c r="A76" s="257" t="s">
        <v>817</v>
      </c>
      <c r="B76" s="325">
        <f>'10'!B83</f>
        <v>0</v>
      </c>
      <c r="C76" s="72">
        <f>'10'!C83</f>
        <v>0</v>
      </c>
      <c r="D76" s="267"/>
      <c r="E76" s="271">
        <f t="shared" si="64"/>
        <v>0</v>
      </c>
      <c r="F76" s="271">
        <f t="shared" si="65"/>
        <v>0</v>
      </c>
      <c r="G76" s="134">
        <f t="shared" si="66"/>
        <v>0</v>
      </c>
      <c r="H76" s="271">
        <f t="shared" si="67"/>
        <v>0</v>
      </c>
      <c r="I76" s="271">
        <f t="shared" si="68"/>
        <v>0</v>
      </c>
      <c r="J76" s="271">
        <f t="shared" si="69"/>
        <v>0</v>
      </c>
      <c r="K76" s="271">
        <f t="shared" si="70"/>
        <v>0</v>
      </c>
      <c r="L76" s="271"/>
      <c r="M76" s="271"/>
      <c r="N76" s="134"/>
      <c r="O76" s="271"/>
      <c r="P76" s="271"/>
      <c r="Q76" s="271"/>
      <c r="R76" s="271"/>
      <c r="S76" s="271"/>
      <c r="T76" s="271"/>
      <c r="U76" s="271"/>
      <c r="V76" s="271"/>
      <c r="W76" s="271"/>
      <c r="X76" s="271"/>
      <c r="Y76" s="271"/>
      <c r="Z76" s="271"/>
      <c r="AA76" s="271"/>
      <c r="AB76" s="271"/>
      <c r="AC76" s="271"/>
      <c r="AD76" s="271"/>
      <c r="AE76" s="271"/>
      <c r="AF76" s="271"/>
      <c r="AG76" s="271"/>
      <c r="AH76" s="271"/>
      <c r="AI76" s="134"/>
      <c r="AJ76" s="271"/>
      <c r="AK76" s="271"/>
      <c r="AL76" s="271"/>
      <c r="AM76" s="271"/>
      <c r="AN76" s="271">
        <f t="shared" si="71"/>
        <v>0</v>
      </c>
      <c r="AO76" s="271">
        <f t="shared" si="72"/>
        <v>0</v>
      </c>
      <c r="AP76" s="271">
        <f t="shared" si="73"/>
        <v>0</v>
      </c>
      <c r="AQ76" s="271">
        <f t="shared" si="74"/>
        <v>0</v>
      </c>
      <c r="AR76" s="271">
        <f t="shared" si="75"/>
        <v>0</v>
      </c>
      <c r="AS76" s="271">
        <f t="shared" si="76"/>
        <v>0</v>
      </c>
      <c r="AT76" s="271">
        <f t="shared" si="77"/>
        <v>0</v>
      </c>
      <c r="AU76" s="271"/>
      <c r="AV76" s="271"/>
      <c r="AW76" s="269"/>
      <c r="AX76" s="271"/>
      <c r="AY76" s="271"/>
      <c r="AZ76" s="271"/>
      <c r="BA76" s="271"/>
      <c r="BB76" s="271"/>
      <c r="BC76" s="271"/>
      <c r="BD76" s="269"/>
      <c r="BE76" s="271"/>
      <c r="BF76" s="271"/>
      <c r="BG76" s="271"/>
      <c r="BH76" s="271"/>
      <c r="BI76" s="271"/>
      <c r="BJ76" s="271"/>
      <c r="BK76" s="271"/>
      <c r="BL76" s="271"/>
      <c r="BM76" s="271"/>
      <c r="BN76" s="271"/>
      <c r="BO76" s="271"/>
      <c r="BP76" s="271"/>
      <c r="BQ76" s="271"/>
      <c r="BR76" s="271"/>
      <c r="BS76" s="271"/>
      <c r="BT76" s="271"/>
      <c r="BU76" s="271"/>
      <c r="BV76" s="271"/>
      <c r="BW76" s="134">
        <f t="shared" si="78"/>
        <v>0</v>
      </c>
      <c r="BX76" s="134">
        <f t="shared" si="79"/>
        <v>0</v>
      </c>
      <c r="BY76" s="134">
        <f t="shared" si="80"/>
        <v>0</v>
      </c>
      <c r="BZ76" s="134">
        <f t="shared" si="81"/>
        <v>0</v>
      </c>
      <c r="CA76" s="134">
        <f t="shared" si="82"/>
        <v>0</v>
      </c>
      <c r="CB76" s="134">
        <f t="shared" si="83"/>
        <v>0</v>
      </c>
      <c r="CC76" s="134">
        <f t="shared" si="84"/>
        <v>0</v>
      </c>
      <c r="CD76" s="308" t="str">
        <f>'10'!T83</f>
        <v xml:space="preserve"> </v>
      </c>
    </row>
    <row r="77" spans="1:82" hidden="1" x14ac:dyDescent="0.25">
      <c r="A77" s="257" t="s">
        <v>817</v>
      </c>
      <c r="B77" s="325">
        <f>'10'!B84</f>
        <v>0</v>
      </c>
      <c r="C77" s="72">
        <f>'10'!C84</f>
        <v>0</v>
      </c>
      <c r="D77" s="267"/>
      <c r="E77" s="271">
        <f t="shared" si="64"/>
        <v>0</v>
      </c>
      <c r="F77" s="271">
        <f t="shared" si="65"/>
        <v>0</v>
      </c>
      <c r="G77" s="134">
        <f t="shared" si="66"/>
        <v>0</v>
      </c>
      <c r="H77" s="271">
        <f t="shared" si="67"/>
        <v>0</v>
      </c>
      <c r="I77" s="271">
        <f t="shared" si="68"/>
        <v>0</v>
      </c>
      <c r="J77" s="271">
        <f t="shared" si="69"/>
        <v>0</v>
      </c>
      <c r="K77" s="271">
        <f t="shared" si="70"/>
        <v>0</v>
      </c>
      <c r="L77" s="271"/>
      <c r="M77" s="271"/>
      <c r="N77" s="134"/>
      <c r="O77" s="271"/>
      <c r="P77" s="271"/>
      <c r="Q77" s="271"/>
      <c r="R77" s="271"/>
      <c r="S77" s="271"/>
      <c r="T77" s="271"/>
      <c r="U77" s="271"/>
      <c r="V77" s="271"/>
      <c r="W77" s="271"/>
      <c r="X77" s="271"/>
      <c r="Y77" s="271"/>
      <c r="Z77" s="271"/>
      <c r="AA77" s="271"/>
      <c r="AB77" s="271"/>
      <c r="AC77" s="271"/>
      <c r="AD77" s="271"/>
      <c r="AE77" s="271"/>
      <c r="AF77" s="271"/>
      <c r="AG77" s="271"/>
      <c r="AH77" s="271"/>
      <c r="AI77" s="134"/>
      <c r="AJ77" s="271"/>
      <c r="AK77" s="271"/>
      <c r="AL77" s="271"/>
      <c r="AM77" s="271"/>
      <c r="AN77" s="271">
        <f t="shared" si="71"/>
        <v>0</v>
      </c>
      <c r="AO77" s="271">
        <f t="shared" si="72"/>
        <v>0</v>
      </c>
      <c r="AP77" s="271">
        <f t="shared" si="73"/>
        <v>0</v>
      </c>
      <c r="AQ77" s="271">
        <f t="shared" si="74"/>
        <v>0</v>
      </c>
      <c r="AR77" s="271">
        <f t="shared" si="75"/>
        <v>0</v>
      </c>
      <c r="AS77" s="271">
        <f t="shared" si="76"/>
        <v>0</v>
      </c>
      <c r="AT77" s="271">
        <f t="shared" si="77"/>
        <v>0</v>
      </c>
      <c r="AU77" s="271"/>
      <c r="AV77" s="271"/>
      <c r="AW77" s="269"/>
      <c r="AX77" s="271"/>
      <c r="AY77" s="271"/>
      <c r="AZ77" s="271"/>
      <c r="BA77" s="271"/>
      <c r="BB77" s="271"/>
      <c r="BC77" s="271"/>
      <c r="BD77" s="269"/>
      <c r="BE77" s="271"/>
      <c r="BF77" s="271"/>
      <c r="BG77" s="271"/>
      <c r="BH77" s="271"/>
      <c r="BI77" s="271"/>
      <c r="BJ77" s="271"/>
      <c r="BK77" s="271"/>
      <c r="BL77" s="271"/>
      <c r="BM77" s="271"/>
      <c r="BN77" s="271"/>
      <c r="BO77" s="271"/>
      <c r="BP77" s="271"/>
      <c r="BQ77" s="271"/>
      <c r="BR77" s="271"/>
      <c r="BS77" s="271"/>
      <c r="BT77" s="271"/>
      <c r="BU77" s="271"/>
      <c r="BV77" s="271"/>
      <c r="BW77" s="134">
        <f t="shared" si="78"/>
        <v>0</v>
      </c>
      <c r="BX77" s="134">
        <f t="shared" si="79"/>
        <v>0</v>
      </c>
      <c r="BY77" s="134">
        <f t="shared" si="80"/>
        <v>0</v>
      </c>
      <c r="BZ77" s="134">
        <f t="shared" si="81"/>
        <v>0</v>
      </c>
      <c r="CA77" s="134">
        <f t="shared" si="82"/>
        <v>0</v>
      </c>
      <c r="CB77" s="134">
        <f t="shared" si="83"/>
        <v>0</v>
      </c>
      <c r="CC77" s="134">
        <f t="shared" si="84"/>
        <v>0</v>
      </c>
      <c r="CD77" s="308" t="str">
        <f>'10'!T84</f>
        <v xml:space="preserve"> </v>
      </c>
    </row>
    <row r="78" spans="1:82" hidden="1" x14ac:dyDescent="0.25">
      <c r="A78" s="257" t="s">
        <v>817</v>
      </c>
      <c r="B78" s="325">
        <f>'10'!B85</f>
        <v>0</v>
      </c>
      <c r="C78" s="72">
        <f>'10'!C85</f>
        <v>0</v>
      </c>
      <c r="D78" s="267"/>
      <c r="E78" s="271">
        <f t="shared" si="64"/>
        <v>0</v>
      </c>
      <c r="F78" s="271">
        <f t="shared" si="65"/>
        <v>0</v>
      </c>
      <c r="G78" s="271">
        <f t="shared" si="66"/>
        <v>0</v>
      </c>
      <c r="H78" s="271">
        <f t="shared" si="67"/>
        <v>0</v>
      </c>
      <c r="I78" s="271">
        <f t="shared" si="68"/>
        <v>0</v>
      </c>
      <c r="J78" s="271">
        <f t="shared" si="69"/>
        <v>0</v>
      </c>
      <c r="K78" s="271">
        <f t="shared" si="70"/>
        <v>0</v>
      </c>
      <c r="L78" s="271"/>
      <c r="M78" s="271"/>
      <c r="N78" s="271"/>
      <c r="O78" s="271"/>
      <c r="P78" s="271"/>
      <c r="Q78" s="271"/>
      <c r="R78" s="271"/>
      <c r="S78" s="271"/>
      <c r="T78" s="271"/>
      <c r="U78" s="271"/>
      <c r="V78" s="271"/>
      <c r="W78" s="271"/>
      <c r="X78" s="271"/>
      <c r="Y78" s="271"/>
      <c r="Z78" s="271"/>
      <c r="AA78" s="271"/>
      <c r="AB78" s="271"/>
      <c r="AC78" s="271"/>
      <c r="AD78" s="271"/>
      <c r="AE78" s="271"/>
      <c r="AF78" s="271"/>
      <c r="AG78" s="271"/>
      <c r="AH78" s="271"/>
      <c r="AI78" s="271"/>
      <c r="AJ78" s="271"/>
      <c r="AK78" s="271"/>
      <c r="AL78" s="271"/>
      <c r="AM78" s="271"/>
      <c r="AN78" s="271">
        <f t="shared" si="71"/>
        <v>0</v>
      </c>
      <c r="AO78" s="271">
        <f t="shared" si="72"/>
        <v>0</v>
      </c>
      <c r="AP78" s="271">
        <f t="shared" si="73"/>
        <v>0</v>
      </c>
      <c r="AQ78" s="271">
        <f t="shared" si="74"/>
        <v>0</v>
      </c>
      <c r="AR78" s="271">
        <f t="shared" si="75"/>
        <v>0</v>
      </c>
      <c r="AS78" s="271">
        <f t="shared" si="76"/>
        <v>0</v>
      </c>
      <c r="AT78" s="271">
        <f t="shared" si="77"/>
        <v>0</v>
      </c>
      <c r="AU78" s="271"/>
      <c r="AV78" s="271"/>
      <c r="AW78" s="269"/>
      <c r="AX78" s="271"/>
      <c r="AY78" s="271"/>
      <c r="AZ78" s="271"/>
      <c r="BA78" s="271"/>
      <c r="BB78" s="271"/>
      <c r="BC78" s="271"/>
      <c r="BD78" s="269"/>
      <c r="BE78" s="271"/>
      <c r="BF78" s="271"/>
      <c r="BG78" s="271"/>
      <c r="BH78" s="271"/>
      <c r="BI78" s="271"/>
      <c r="BJ78" s="271"/>
      <c r="BK78" s="271"/>
      <c r="BL78" s="271"/>
      <c r="BM78" s="271"/>
      <c r="BN78" s="271"/>
      <c r="BO78" s="271"/>
      <c r="BP78" s="271"/>
      <c r="BQ78" s="271"/>
      <c r="BR78" s="271"/>
      <c r="BS78" s="271"/>
      <c r="BT78" s="271"/>
      <c r="BU78" s="271"/>
      <c r="BV78" s="271"/>
      <c r="BW78" s="134">
        <f t="shared" si="78"/>
        <v>0</v>
      </c>
      <c r="BX78" s="134">
        <f t="shared" si="79"/>
        <v>0</v>
      </c>
      <c r="BY78" s="134">
        <f t="shared" si="80"/>
        <v>0</v>
      </c>
      <c r="BZ78" s="134">
        <f t="shared" si="81"/>
        <v>0</v>
      </c>
      <c r="CA78" s="134">
        <f t="shared" si="82"/>
        <v>0</v>
      </c>
      <c r="CB78" s="134">
        <f t="shared" si="83"/>
        <v>0</v>
      </c>
      <c r="CC78" s="134">
        <f t="shared" si="84"/>
        <v>0</v>
      </c>
      <c r="CD78" s="308">
        <f>'10'!T85</f>
        <v>0</v>
      </c>
    </row>
    <row r="79" spans="1:82" ht="24" x14ac:dyDescent="0.25">
      <c r="A79" s="58" t="s">
        <v>864</v>
      </c>
      <c r="B79" s="259" t="s">
        <v>865</v>
      </c>
      <c r="C79" s="58"/>
      <c r="D79" s="267" t="s">
        <v>868</v>
      </c>
      <c r="E79" s="267" t="s">
        <v>868</v>
      </c>
      <c r="F79" s="267" t="s">
        <v>868</v>
      </c>
      <c r="G79" s="267" t="s">
        <v>868</v>
      </c>
      <c r="H79" s="267" t="s">
        <v>868</v>
      </c>
      <c r="I79" s="267" t="s">
        <v>868</v>
      </c>
      <c r="J79" s="267" t="s">
        <v>868</v>
      </c>
      <c r="K79" s="267" t="s">
        <v>868</v>
      </c>
      <c r="L79" s="267" t="s">
        <v>868</v>
      </c>
      <c r="M79" s="267" t="s">
        <v>868</v>
      </c>
      <c r="N79" s="267" t="s">
        <v>868</v>
      </c>
      <c r="O79" s="267" t="s">
        <v>868</v>
      </c>
      <c r="P79" s="267" t="s">
        <v>868</v>
      </c>
      <c r="Q79" s="267" t="s">
        <v>868</v>
      </c>
      <c r="R79" s="267" t="s">
        <v>868</v>
      </c>
      <c r="S79" s="267" t="s">
        <v>868</v>
      </c>
      <c r="T79" s="267" t="s">
        <v>868</v>
      </c>
      <c r="U79" s="267" t="s">
        <v>868</v>
      </c>
      <c r="V79" s="267" t="s">
        <v>868</v>
      </c>
      <c r="W79" s="267" t="s">
        <v>868</v>
      </c>
      <c r="X79" s="267" t="s">
        <v>868</v>
      </c>
      <c r="Y79" s="267" t="s">
        <v>868</v>
      </c>
      <c r="Z79" s="267" t="s">
        <v>868</v>
      </c>
      <c r="AA79" s="267" t="s">
        <v>868</v>
      </c>
      <c r="AB79" s="267" t="s">
        <v>868</v>
      </c>
      <c r="AC79" s="267" t="s">
        <v>868</v>
      </c>
      <c r="AD79" s="267" t="s">
        <v>868</v>
      </c>
      <c r="AE79" s="267" t="s">
        <v>868</v>
      </c>
      <c r="AF79" s="267" t="s">
        <v>868</v>
      </c>
      <c r="AG79" s="267" t="s">
        <v>868</v>
      </c>
      <c r="AH79" s="267" t="s">
        <v>868</v>
      </c>
      <c r="AI79" s="267" t="s">
        <v>868</v>
      </c>
      <c r="AJ79" s="267" t="s">
        <v>868</v>
      </c>
      <c r="AK79" s="267" t="s">
        <v>868</v>
      </c>
      <c r="AL79" s="267" t="s">
        <v>868</v>
      </c>
      <c r="AM79" s="267" t="s">
        <v>868</v>
      </c>
      <c r="AN79" s="267" t="s">
        <v>868</v>
      </c>
      <c r="AO79" s="267" t="s">
        <v>868</v>
      </c>
      <c r="AP79" s="267" t="s">
        <v>868</v>
      </c>
      <c r="AQ79" s="267" t="s">
        <v>868</v>
      </c>
      <c r="AR79" s="267" t="s">
        <v>868</v>
      </c>
      <c r="AS79" s="267" t="s">
        <v>868</v>
      </c>
      <c r="AT79" s="267" t="s">
        <v>868</v>
      </c>
      <c r="AU79" s="267" t="s">
        <v>868</v>
      </c>
      <c r="AV79" s="267" t="s">
        <v>868</v>
      </c>
      <c r="AW79" s="267" t="s">
        <v>868</v>
      </c>
      <c r="AX79" s="267" t="s">
        <v>868</v>
      </c>
      <c r="AY79" s="267" t="s">
        <v>868</v>
      </c>
      <c r="AZ79" s="267" t="s">
        <v>868</v>
      </c>
      <c r="BA79" s="267" t="s">
        <v>868</v>
      </c>
      <c r="BB79" s="267" t="s">
        <v>868</v>
      </c>
      <c r="BC79" s="267" t="s">
        <v>868</v>
      </c>
      <c r="BD79" s="267" t="s">
        <v>868</v>
      </c>
      <c r="BE79" s="267" t="s">
        <v>868</v>
      </c>
      <c r="BF79" s="267" t="s">
        <v>868</v>
      </c>
      <c r="BG79" s="267" t="s">
        <v>868</v>
      </c>
      <c r="BH79" s="267" t="s">
        <v>868</v>
      </c>
      <c r="BI79" s="267" t="s">
        <v>868</v>
      </c>
      <c r="BJ79" s="267" t="s">
        <v>868</v>
      </c>
      <c r="BK79" s="267" t="s">
        <v>868</v>
      </c>
      <c r="BL79" s="267" t="s">
        <v>868</v>
      </c>
      <c r="BM79" s="267" t="s">
        <v>868</v>
      </c>
      <c r="BN79" s="267" t="s">
        <v>868</v>
      </c>
      <c r="BO79" s="267" t="s">
        <v>868</v>
      </c>
      <c r="BP79" s="267" t="s">
        <v>868</v>
      </c>
      <c r="BQ79" s="267" t="s">
        <v>868</v>
      </c>
      <c r="BR79" s="267" t="s">
        <v>868</v>
      </c>
      <c r="BS79" s="267" t="s">
        <v>868</v>
      </c>
      <c r="BT79" s="267" t="s">
        <v>868</v>
      </c>
      <c r="BU79" s="267" t="s">
        <v>868</v>
      </c>
      <c r="BV79" s="267" t="s">
        <v>868</v>
      </c>
      <c r="BW79" s="267" t="s">
        <v>868</v>
      </c>
      <c r="BX79" s="267" t="s">
        <v>868</v>
      </c>
      <c r="BY79" s="267" t="s">
        <v>868</v>
      </c>
      <c r="BZ79" s="267" t="s">
        <v>868</v>
      </c>
      <c r="CA79" s="267" t="s">
        <v>868</v>
      </c>
      <c r="CB79" s="267" t="s">
        <v>868</v>
      </c>
      <c r="CC79" s="267" t="s">
        <v>868</v>
      </c>
      <c r="CD79" s="267"/>
    </row>
    <row r="80" spans="1:82" ht="24" x14ac:dyDescent="0.25">
      <c r="A80" s="58" t="s">
        <v>426</v>
      </c>
      <c r="B80" s="259" t="s">
        <v>866</v>
      </c>
      <c r="C80" s="58"/>
      <c r="D80" s="267" t="s">
        <v>868</v>
      </c>
      <c r="E80" s="267">
        <f>SUM(E81)</f>
        <v>0</v>
      </c>
      <c r="F80" s="267">
        <f t="shared" ref="F80:BQ80" si="85">SUM(F81)</f>
        <v>0</v>
      </c>
      <c r="G80" s="267">
        <f t="shared" si="85"/>
        <v>0</v>
      </c>
      <c r="H80" s="267">
        <f t="shared" si="85"/>
        <v>0</v>
      </c>
      <c r="I80" s="267">
        <f t="shared" si="85"/>
        <v>0</v>
      </c>
      <c r="J80" s="267">
        <f t="shared" si="85"/>
        <v>0</v>
      </c>
      <c r="K80" s="267">
        <f t="shared" si="85"/>
        <v>0</v>
      </c>
      <c r="L80" s="267">
        <f t="shared" si="85"/>
        <v>0</v>
      </c>
      <c r="M80" s="267">
        <f t="shared" si="85"/>
        <v>0</v>
      </c>
      <c r="N80" s="267">
        <f t="shared" si="85"/>
        <v>0</v>
      </c>
      <c r="O80" s="267">
        <f t="shared" si="85"/>
        <v>0</v>
      </c>
      <c r="P80" s="267">
        <f t="shared" si="85"/>
        <v>0</v>
      </c>
      <c r="Q80" s="267">
        <f t="shared" si="85"/>
        <v>0</v>
      </c>
      <c r="R80" s="267">
        <f t="shared" si="85"/>
        <v>0</v>
      </c>
      <c r="S80" s="267">
        <f t="shared" si="85"/>
        <v>0</v>
      </c>
      <c r="T80" s="267">
        <f t="shared" si="85"/>
        <v>0</v>
      </c>
      <c r="U80" s="267">
        <f t="shared" si="85"/>
        <v>0</v>
      </c>
      <c r="V80" s="267">
        <f t="shared" si="85"/>
        <v>0</v>
      </c>
      <c r="W80" s="267">
        <f t="shared" si="85"/>
        <v>0</v>
      </c>
      <c r="X80" s="267">
        <f t="shared" si="85"/>
        <v>0</v>
      </c>
      <c r="Y80" s="267">
        <f t="shared" si="85"/>
        <v>0</v>
      </c>
      <c r="Z80" s="267">
        <f t="shared" si="85"/>
        <v>0</v>
      </c>
      <c r="AA80" s="267">
        <f t="shared" si="85"/>
        <v>0</v>
      </c>
      <c r="AB80" s="267">
        <f t="shared" si="85"/>
        <v>0</v>
      </c>
      <c r="AC80" s="267">
        <f t="shared" si="85"/>
        <v>0</v>
      </c>
      <c r="AD80" s="267">
        <f t="shared" si="85"/>
        <v>0</v>
      </c>
      <c r="AE80" s="267">
        <f t="shared" si="85"/>
        <v>0</v>
      </c>
      <c r="AF80" s="267">
        <f t="shared" si="85"/>
        <v>0</v>
      </c>
      <c r="AG80" s="267">
        <f t="shared" si="85"/>
        <v>0</v>
      </c>
      <c r="AH80" s="267">
        <f t="shared" si="85"/>
        <v>0</v>
      </c>
      <c r="AI80" s="267">
        <f t="shared" si="85"/>
        <v>0</v>
      </c>
      <c r="AJ80" s="267">
        <f t="shared" si="85"/>
        <v>0</v>
      </c>
      <c r="AK80" s="267">
        <f t="shared" si="85"/>
        <v>0</v>
      </c>
      <c r="AL80" s="267">
        <f t="shared" si="85"/>
        <v>0</v>
      </c>
      <c r="AM80" s="267">
        <f t="shared" si="85"/>
        <v>0</v>
      </c>
      <c r="AN80" s="267">
        <f t="shared" si="85"/>
        <v>0</v>
      </c>
      <c r="AO80" s="267">
        <f t="shared" si="85"/>
        <v>0</v>
      </c>
      <c r="AP80" s="267">
        <f t="shared" si="85"/>
        <v>0</v>
      </c>
      <c r="AQ80" s="267">
        <f t="shared" si="85"/>
        <v>0</v>
      </c>
      <c r="AR80" s="267">
        <f t="shared" si="85"/>
        <v>0</v>
      </c>
      <c r="AS80" s="267">
        <f t="shared" si="85"/>
        <v>0</v>
      </c>
      <c r="AT80" s="267">
        <f t="shared" si="85"/>
        <v>0</v>
      </c>
      <c r="AU80" s="267">
        <f t="shared" si="85"/>
        <v>0</v>
      </c>
      <c r="AV80" s="267">
        <f t="shared" si="85"/>
        <v>0</v>
      </c>
      <c r="AW80" s="267">
        <f t="shared" si="85"/>
        <v>0</v>
      </c>
      <c r="AX80" s="267">
        <f t="shared" si="85"/>
        <v>0</v>
      </c>
      <c r="AY80" s="267">
        <f t="shared" si="85"/>
        <v>0</v>
      </c>
      <c r="AZ80" s="267">
        <f t="shared" si="85"/>
        <v>0</v>
      </c>
      <c r="BA80" s="267">
        <f t="shared" si="85"/>
        <v>0</v>
      </c>
      <c r="BB80" s="267">
        <f t="shared" si="85"/>
        <v>0</v>
      </c>
      <c r="BC80" s="267">
        <f t="shared" si="85"/>
        <v>0</v>
      </c>
      <c r="BD80" s="267">
        <f t="shared" si="85"/>
        <v>0</v>
      </c>
      <c r="BE80" s="267">
        <f t="shared" si="85"/>
        <v>0</v>
      </c>
      <c r="BF80" s="267">
        <f t="shared" si="85"/>
        <v>0</v>
      </c>
      <c r="BG80" s="267">
        <f t="shared" si="85"/>
        <v>0</v>
      </c>
      <c r="BH80" s="267">
        <f t="shared" si="85"/>
        <v>0</v>
      </c>
      <c r="BI80" s="267">
        <f t="shared" si="85"/>
        <v>0</v>
      </c>
      <c r="BJ80" s="267">
        <f t="shared" si="85"/>
        <v>0</v>
      </c>
      <c r="BK80" s="267">
        <f t="shared" si="85"/>
        <v>0</v>
      </c>
      <c r="BL80" s="267">
        <f t="shared" si="85"/>
        <v>0</v>
      </c>
      <c r="BM80" s="267">
        <f t="shared" si="85"/>
        <v>0</v>
      </c>
      <c r="BN80" s="267">
        <f t="shared" si="85"/>
        <v>0</v>
      </c>
      <c r="BO80" s="267">
        <f t="shared" si="85"/>
        <v>0</v>
      </c>
      <c r="BP80" s="267">
        <f t="shared" si="85"/>
        <v>0</v>
      </c>
      <c r="BQ80" s="267">
        <f t="shared" si="85"/>
        <v>0</v>
      </c>
      <c r="BR80" s="267">
        <f t="shared" ref="BR80:CC80" si="86">SUM(BR81)</f>
        <v>0</v>
      </c>
      <c r="BS80" s="267">
        <f t="shared" si="86"/>
        <v>0</v>
      </c>
      <c r="BT80" s="267">
        <f t="shared" si="86"/>
        <v>0</v>
      </c>
      <c r="BU80" s="267">
        <f t="shared" si="86"/>
        <v>0</v>
      </c>
      <c r="BV80" s="267">
        <f t="shared" si="86"/>
        <v>0</v>
      </c>
      <c r="BW80" s="267">
        <f t="shared" si="86"/>
        <v>0</v>
      </c>
      <c r="BX80" s="267">
        <f t="shared" si="86"/>
        <v>0</v>
      </c>
      <c r="BY80" s="267">
        <f t="shared" si="86"/>
        <v>0</v>
      </c>
      <c r="BZ80" s="267">
        <f t="shared" si="86"/>
        <v>0</v>
      </c>
      <c r="CA80" s="267">
        <f t="shared" si="86"/>
        <v>0</v>
      </c>
      <c r="CB80" s="267">
        <f t="shared" si="86"/>
        <v>0</v>
      </c>
      <c r="CC80" s="267">
        <f t="shared" si="86"/>
        <v>0</v>
      </c>
      <c r="CD80" s="267"/>
    </row>
    <row r="81" spans="1:82" ht="24" x14ac:dyDescent="0.25">
      <c r="A81" s="58" t="s">
        <v>424</v>
      </c>
      <c r="B81" s="259" t="s">
        <v>819</v>
      </c>
      <c r="C81" s="86"/>
      <c r="D81" s="267" t="s">
        <v>868</v>
      </c>
      <c r="E81" s="267">
        <f t="shared" ref="E81:BP81" si="87">SUM(E82:E82)</f>
        <v>0</v>
      </c>
      <c r="F81" s="267">
        <f t="shared" si="87"/>
        <v>0</v>
      </c>
      <c r="G81" s="267">
        <f t="shared" si="87"/>
        <v>0</v>
      </c>
      <c r="H81" s="267">
        <f t="shared" si="87"/>
        <v>0</v>
      </c>
      <c r="I81" s="267">
        <f t="shared" si="87"/>
        <v>0</v>
      </c>
      <c r="J81" s="267">
        <f t="shared" si="87"/>
        <v>0</v>
      </c>
      <c r="K81" s="267">
        <f t="shared" si="87"/>
        <v>0</v>
      </c>
      <c r="L81" s="267">
        <f t="shared" si="87"/>
        <v>0</v>
      </c>
      <c r="M81" s="267">
        <f t="shared" si="87"/>
        <v>0</v>
      </c>
      <c r="N81" s="267">
        <f t="shared" si="87"/>
        <v>0</v>
      </c>
      <c r="O81" s="267">
        <f t="shared" si="87"/>
        <v>0</v>
      </c>
      <c r="P81" s="267">
        <f t="shared" si="87"/>
        <v>0</v>
      </c>
      <c r="Q81" s="267">
        <f t="shared" si="87"/>
        <v>0</v>
      </c>
      <c r="R81" s="267">
        <f t="shared" si="87"/>
        <v>0</v>
      </c>
      <c r="S81" s="267">
        <f t="shared" si="87"/>
        <v>0</v>
      </c>
      <c r="T81" s="267">
        <f t="shared" si="87"/>
        <v>0</v>
      </c>
      <c r="U81" s="267">
        <f t="shared" si="87"/>
        <v>0</v>
      </c>
      <c r="V81" s="267">
        <f t="shared" si="87"/>
        <v>0</v>
      </c>
      <c r="W81" s="267">
        <f t="shared" si="87"/>
        <v>0</v>
      </c>
      <c r="X81" s="267">
        <f t="shared" si="87"/>
        <v>0</v>
      </c>
      <c r="Y81" s="267">
        <f t="shared" si="87"/>
        <v>0</v>
      </c>
      <c r="Z81" s="267">
        <f t="shared" si="87"/>
        <v>0</v>
      </c>
      <c r="AA81" s="267">
        <f t="shared" si="87"/>
        <v>0</v>
      </c>
      <c r="AB81" s="267">
        <f t="shared" si="87"/>
        <v>0</v>
      </c>
      <c r="AC81" s="267">
        <f t="shared" si="87"/>
        <v>0</v>
      </c>
      <c r="AD81" s="267">
        <f t="shared" si="87"/>
        <v>0</v>
      </c>
      <c r="AE81" s="267">
        <f t="shared" si="87"/>
        <v>0</v>
      </c>
      <c r="AF81" s="267">
        <f t="shared" si="87"/>
        <v>0</v>
      </c>
      <c r="AG81" s="267">
        <f t="shared" si="87"/>
        <v>0</v>
      </c>
      <c r="AH81" s="267">
        <f t="shared" si="87"/>
        <v>0</v>
      </c>
      <c r="AI81" s="267">
        <f t="shared" si="87"/>
        <v>0</v>
      </c>
      <c r="AJ81" s="267">
        <f t="shared" si="87"/>
        <v>0</v>
      </c>
      <c r="AK81" s="267">
        <f t="shared" si="87"/>
        <v>0</v>
      </c>
      <c r="AL81" s="267">
        <f t="shared" si="87"/>
        <v>0</v>
      </c>
      <c r="AM81" s="267">
        <f t="shared" si="87"/>
        <v>0</v>
      </c>
      <c r="AN81" s="267">
        <f t="shared" si="87"/>
        <v>0</v>
      </c>
      <c r="AO81" s="267">
        <f t="shared" si="87"/>
        <v>0</v>
      </c>
      <c r="AP81" s="267">
        <f t="shared" si="87"/>
        <v>0</v>
      </c>
      <c r="AQ81" s="267">
        <f t="shared" si="87"/>
        <v>0</v>
      </c>
      <c r="AR81" s="267">
        <f t="shared" si="87"/>
        <v>0</v>
      </c>
      <c r="AS81" s="267">
        <f t="shared" si="87"/>
        <v>0</v>
      </c>
      <c r="AT81" s="267">
        <f t="shared" si="87"/>
        <v>0</v>
      </c>
      <c r="AU81" s="267">
        <f t="shared" si="87"/>
        <v>0</v>
      </c>
      <c r="AV81" s="267">
        <f t="shared" si="87"/>
        <v>0</v>
      </c>
      <c r="AW81" s="267">
        <f t="shared" si="87"/>
        <v>0</v>
      </c>
      <c r="AX81" s="267">
        <f t="shared" si="87"/>
        <v>0</v>
      </c>
      <c r="AY81" s="267">
        <f t="shared" si="87"/>
        <v>0</v>
      </c>
      <c r="AZ81" s="267">
        <f t="shared" si="87"/>
        <v>0</v>
      </c>
      <c r="BA81" s="267">
        <f t="shared" si="87"/>
        <v>0</v>
      </c>
      <c r="BB81" s="267">
        <f t="shared" si="87"/>
        <v>0</v>
      </c>
      <c r="BC81" s="267">
        <f t="shared" si="87"/>
        <v>0</v>
      </c>
      <c r="BD81" s="267">
        <f t="shared" si="87"/>
        <v>0</v>
      </c>
      <c r="BE81" s="267">
        <f t="shared" si="87"/>
        <v>0</v>
      </c>
      <c r="BF81" s="267">
        <f t="shared" si="87"/>
        <v>0</v>
      </c>
      <c r="BG81" s="267">
        <f t="shared" si="87"/>
        <v>0</v>
      </c>
      <c r="BH81" s="267">
        <f t="shared" si="87"/>
        <v>0</v>
      </c>
      <c r="BI81" s="267">
        <f t="shared" si="87"/>
        <v>0</v>
      </c>
      <c r="BJ81" s="267">
        <f t="shared" si="87"/>
        <v>0</v>
      </c>
      <c r="BK81" s="267">
        <f t="shared" si="87"/>
        <v>0</v>
      </c>
      <c r="BL81" s="267">
        <f t="shared" si="87"/>
        <v>0</v>
      </c>
      <c r="BM81" s="267">
        <f t="shared" si="87"/>
        <v>0</v>
      </c>
      <c r="BN81" s="267">
        <f t="shared" si="87"/>
        <v>0</v>
      </c>
      <c r="BO81" s="267">
        <f t="shared" si="87"/>
        <v>0</v>
      </c>
      <c r="BP81" s="267">
        <f t="shared" si="87"/>
        <v>0</v>
      </c>
      <c r="BQ81" s="267">
        <f t="shared" ref="BQ81:CC81" si="88">SUM(BQ82:BQ82)</f>
        <v>0</v>
      </c>
      <c r="BR81" s="267">
        <f t="shared" si="88"/>
        <v>0</v>
      </c>
      <c r="BS81" s="267">
        <f t="shared" si="88"/>
        <v>0</v>
      </c>
      <c r="BT81" s="267">
        <f t="shared" si="88"/>
        <v>0</v>
      </c>
      <c r="BU81" s="267">
        <f t="shared" si="88"/>
        <v>0</v>
      </c>
      <c r="BV81" s="267">
        <f t="shared" si="88"/>
        <v>0</v>
      </c>
      <c r="BW81" s="267">
        <f t="shared" si="88"/>
        <v>0</v>
      </c>
      <c r="BX81" s="267">
        <f t="shared" si="88"/>
        <v>0</v>
      </c>
      <c r="BY81" s="267">
        <f t="shared" si="88"/>
        <v>0</v>
      </c>
      <c r="BZ81" s="267">
        <f t="shared" si="88"/>
        <v>0</v>
      </c>
      <c r="CA81" s="267">
        <f t="shared" si="88"/>
        <v>0</v>
      </c>
      <c r="CB81" s="267">
        <f t="shared" si="88"/>
        <v>0</v>
      </c>
      <c r="CC81" s="267">
        <f t="shared" si="88"/>
        <v>0</v>
      </c>
      <c r="CD81" s="267"/>
    </row>
    <row r="82" spans="1:82" hidden="1" x14ac:dyDescent="0.25">
      <c r="A82" s="257" t="s">
        <v>424</v>
      </c>
      <c r="B82" s="95"/>
      <c r="C82" s="72"/>
      <c r="D82" s="267"/>
      <c r="E82" s="271">
        <f>L82+S82+Z82+AG82</f>
        <v>0</v>
      </c>
      <c r="F82" s="271">
        <f t="shared" ref="F82:K82" si="89">M82+T82+AA82+AH82</f>
        <v>0</v>
      </c>
      <c r="G82" s="271">
        <f t="shared" si="89"/>
        <v>0</v>
      </c>
      <c r="H82" s="271">
        <f t="shared" si="89"/>
        <v>0</v>
      </c>
      <c r="I82" s="271">
        <f t="shared" si="89"/>
        <v>0</v>
      </c>
      <c r="J82" s="271">
        <f t="shared" si="89"/>
        <v>0</v>
      </c>
      <c r="K82" s="271">
        <f t="shared" si="89"/>
        <v>0</v>
      </c>
      <c r="L82" s="267"/>
      <c r="M82" s="267"/>
      <c r="N82" s="267"/>
      <c r="O82" s="267"/>
      <c r="P82" s="267"/>
      <c r="Q82" s="267"/>
      <c r="R82" s="267"/>
      <c r="S82" s="267"/>
      <c r="T82" s="267"/>
      <c r="U82" s="267"/>
      <c r="V82" s="267"/>
      <c r="W82" s="267"/>
      <c r="X82" s="267"/>
      <c r="Y82" s="267"/>
      <c r="Z82" s="267"/>
      <c r="AA82" s="267"/>
      <c r="AB82" s="267"/>
      <c r="AC82" s="267"/>
      <c r="AD82" s="267"/>
      <c r="AE82" s="267"/>
      <c r="AF82" s="267"/>
      <c r="AG82" s="267"/>
      <c r="AH82" s="267"/>
      <c r="AI82" s="267"/>
      <c r="AJ82" s="267"/>
      <c r="AK82" s="267"/>
      <c r="AL82" s="267"/>
      <c r="AM82" s="267"/>
      <c r="AN82" s="271">
        <f t="shared" ref="AN82:AT82" si="90">AU82+BB82+BI82+BP82</f>
        <v>0</v>
      </c>
      <c r="AO82" s="271">
        <f t="shared" si="90"/>
        <v>0</v>
      </c>
      <c r="AP82" s="271">
        <f t="shared" si="90"/>
        <v>0</v>
      </c>
      <c r="AQ82" s="271">
        <f t="shared" si="90"/>
        <v>0</v>
      </c>
      <c r="AR82" s="271">
        <f t="shared" si="90"/>
        <v>0</v>
      </c>
      <c r="AS82" s="271">
        <f t="shared" si="90"/>
        <v>0</v>
      </c>
      <c r="AT82" s="271">
        <f t="shared" si="90"/>
        <v>0</v>
      </c>
      <c r="AU82" s="271"/>
      <c r="AV82" s="271"/>
      <c r="AW82" s="271"/>
      <c r="AX82" s="271"/>
      <c r="AY82" s="271"/>
      <c r="AZ82" s="271"/>
      <c r="BA82" s="271"/>
      <c r="BB82" s="271"/>
      <c r="BC82" s="271"/>
      <c r="BD82" s="271"/>
      <c r="BE82" s="271"/>
      <c r="BF82" s="271"/>
      <c r="BG82" s="271"/>
      <c r="BH82" s="271"/>
      <c r="BI82" s="271"/>
      <c r="BJ82" s="271"/>
      <c r="BK82" s="271"/>
      <c r="BL82" s="271"/>
      <c r="BM82" s="271"/>
      <c r="BN82" s="271"/>
      <c r="BO82" s="271"/>
      <c r="BP82" s="271"/>
      <c r="BQ82" s="271"/>
      <c r="BR82" s="271"/>
      <c r="BS82" s="271"/>
      <c r="BT82" s="271"/>
      <c r="BU82" s="271"/>
      <c r="BV82" s="271"/>
      <c r="BW82" s="134">
        <f>BP82-AG82</f>
        <v>0</v>
      </c>
      <c r="BX82" s="134">
        <f t="shared" ref="BX82" si="91">BQ82-AH82</f>
        <v>0</v>
      </c>
      <c r="BY82" s="134">
        <f t="shared" ref="BY82" si="92">BR82-AI82</f>
        <v>0</v>
      </c>
      <c r="BZ82" s="134">
        <f t="shared" ref="BZ82" si="93">BS82-AJ82</f>
        <v>0</v>
      </c>
      <c r="CA82" s="134">
        <f t="shared" ref="CA82" si="94">BT82-AK82</f>
        <v>0</v>
      </c>
      <c r="CB82" s="134">
        <f t="shared" ref="CB82" si="95">BU82-AL82</f>
        <v>0</v>
      </c>
      <c r="CC82" s="134">
        <f t="shared" ref="CC82" si="96">BV82-AM82</f>
        <v>0</v>
      </c>
      <c r="CD82" s="308">
        <f>'10'!T93</f>
        <v>0</v>
      </c>
    </row>
    <row r="83" spans="1:82" ht="24" x14ac:dyDescent="0.25">
      <c r="A83" s="58" t="s">
        <v>420</v>
      </c>
      <c r="B83" s="259" t="s">
        <v>867</v>
      </c>
      <c r="C83" s="85"/>
      <c r="D83" s="267" t="s">
        <v>868</v>
      </c>
      <c r="E83" s="267" t="s">
        <v>868</v>
      </c>
      <c r="F83" s="267" t="s">
        <v>868</v>
      </c>
      <c r="G83" s="267" t="s">
        <v>868</v>
      </c>
      <c r="H83" s="267" t="s">
        <v>868</v>
      </c>
      <c r="I83" s="267" t="s">
        <v>868</v>
      </c>
      <c r="J83" s="267" t="s">
        <v>868</v>
      </c>
      <c r="K83" s="267" t="s">
        <v>868</v>
      </c>
      <c r="L83" s="267" t="s">
        <v>868</v>
      </c>
      <c r="M83" s="267" t="s">
        <v>868</v>
      </c>
      <c r="N83" s="267" t="s">
        <v>868</v>
      </c>
      <c r="O83" s="267" t="s">
        <v>868</v>
      </c>
      <c r="P83" s="267" t="s">
        <v>868</v>
      </c>
      <c r="Q83" s="267" t="s">
        <v>868</v>
      </c>
      <c r="R83" s="267" t="s">
        <v>868</v>
      </c>
      <c r="S83" s="267" t="s">
        <v>868</v>
      </c>
      <c r="T83" s="267" t="s">
        <v>868</v>
      </c>
      <c r="U83" s="267" t="s">
        <v>868</v>
      </c>
      <c r="V83" s="267" t="s">
        <v>868</v>
      </c>
      <c r="W83" s="267" t="s">
        <v>868</v>
      </c>
      <c r="X83" s="267" t="s">
        <v>868</v>
      </c>
      <c r="Y83" s="267" t="s">
        <v>868</v>
      </c>
      <c r="Z83" s="267" t="s">
        <v>868</v>
      </c>
      <c r="AA83" s="267" t="s">
        <v>868</v>
      </c>
      <c r="AB83" s="267" t="s">
        <v>868</v>
      </c>
      <c r="AC83" s="267" t="s">
        <v>868</v>
      </c>
      <c r="AD83" s="267" t="s">
        <v>868</v>
      </c>
      <c r="AE83" s="267" t="s">
        <v>868</v>
      </c>
      <c r="AF83" s="267" t="s">
        <v>868</v>
      </c>
      <c r="AG83" s="267" t="s">
        <v>868</v>
      </c>
      <c r="AH83" s="267" t="s">
        <v>868</v>
      </c>
      <c r="AI83" s="267" t="s">
        <v>868</v>
      </c>
      <c r="AJ83" s="267" t="s">
        <v>868</v>
      </c>
      <c r="AK83" s="267" t="s">
        <v>868</v>
      </c>
      <c r="AL83" s="267" t="s">
        <v>868</v>
      </c>
      <c r="AM83" s="267" t="s">
        <v>868</v>
      </c>
      <c r="AN83" s="267" t="s">
        <v>868</v>
      </c>
      <c r="AO83" s="267" t="s">
        <v>868</v>
      </c>
      <c r="AP83" s="267" t="s">
        <v>868</v>
      </c>
      <c r="AQ83" s="267" t="s">
        <v>868</v>
      </c>
      <c r="AR83" s="267" t="s">
        <v>868</v>
      </c>
      <c r="AS83" s="267" t="s">
        <v>868</v>
      </c>
      <c r="AT83" s="267" t="s">
        <v>868</v>
      </c>
      <c r="AU83" s="267" t="s">
        <v>868</v>
      </c>
      <c r="AV83" s="267" t="s">
        <v>868</v>
      </c>
      <c r="AW83" s="267" t="s">
        <v>868</v>
      </c>
      <c r="AX83" s="267" t="s">
        <v>868</v>
      </c>
      <c r="AY83" s="267" t="s">
        <v>868</v>
      </c>
      <c r="AZ83" s="267" t="s">
        <v>868</v>
      </c>
      <c r="BA83" s="267" t="s">
        <v>868</v>
      </c>
      <c r="BB83" s="267" t="s">
        <v>868</v>
      </c>
      <c r="BC83" s="267" t="s">
        <v>868</v>
      </c>
      <c r="BD83" s="267" t="s">
        <v>868</v>
      </c>
      <c r="BE83" s="267" t="s">
        <v>868</v>
      </c>
      <c r="BF83" s="267" t="s">
        <v>868</v>
      </c>
      <c r="BG83" s="267" t="s">
        <v>868</v>
      </c>
      <c r="BH83" s="267" t="s">
        <v>868</v>
      </c>
      <c r="BI83" s="267" t="s">
        <v>868</v>
      </c>
      <c r="BJ83" s="267" t="s">
        <v>868</v>
      </c>
      <c r="BK83" s="267" t="s">
        <v>868</v>
      </c>
      <c r="BL83" s="267" t="s">
        <v>868</v>
      </c>
      <c r="BM83" s="267" t="s">
        <v>868</v>
      </c>
      <c r="BN83" s="267" t="s">
        <v>868</v>
      </c>
      <c r="BO83" s="267" t="s">
        <v>868</v>
      </c>
      <c r="BP83" s="267" t="s">
        <v>868</v>
      </c>
      <c r="BQ83" s="267" t="s">
        <v>868</v>
      </c>
      <c r="BR83" s="267" t="s">
        <v>868</v>
      </c>
      <c r="BS83" s="267" t="s">
        <v>868</v>
      </c>
      <c r="BT83" s="267" t="s">
        <v>868</v>
      </c>
      <c r="BU83" s="267" t="s">
        <v>868</v>
      </c>
      <c r="BV83" s="267" t="s">
        <v>868</v>
      </c>
      <c r="BW83" s="267" t="s">
        <v>868</v>
      </c>
      <c r="BX83" s="267" t="s">
        <v>868</v>
      </c>
      <c r="BY83" s="267" t="s">
        <v>868</v>
      </c>
      <c r="BZ83" s="267" t="s">
        <v>868</v>
      </c>
      <c r="CA83" s="267" t="s">
        <v>868</v>
      </c>
      <c r="CB83" s="267" t="s">
        <v>868</v>
      </c>
      <c r="CC83" s="267" t="s">
        <v>868</v>
      </c>
      <c r="CD83" s="267"/>
    </row>
    <row r="84" spans="1:82" ht="24" x14ac:dyDescent="0.25">
      <c r="A84" s="58" t="s">
        <v>418</v>
      </c>
      <c r="B84" s="259" t="s">
        <v>869</v>
      </c>
      <c r="C84" s="85"/>
      <c r="D84" s="267" t="s">
        <v>868</v>
      </c>
      <c r="E84" s="267" t="s">
        <v>868</v>
      </c>
      <c r="F84" s="267" t="s">
        <v>868</v>
      </c>
      <c r="G84" s="267" t="s">
        <v>868</v>
      </c>
      <c r="H84" s="267" t="s">
        <v>868</v>
      </c>
      <c r="I84" s="267" t="s">
        <v>868</v>
      </c>
      <c r="J84" s="267" t="s">
        <v>868</v>
      </c>
      <c r="K84" s="267" t="s">
        <v>868</v>
      </c>
      <c r="L84" s="267" t="s">
        <v>868</v>
      </c>
      <c r="M84" s="267" t="s">
        <v>868</v>
      </c>
      <c r="N84" s="267" t="s">
        <v>868</v>
      </c>
      <c r="O84" s="267" t="s">
        <v>868</v>
      </c>
      <c r="P84" s="267" t="s">
        <v>868</v>
      </c>
      <c r="Q84" s="267" t="s">
        <v>868</v>
      </c>
      <c r="R84" s="267" t="s">
        <v>868</v>
      </c>
      <c r="S84" s="267" t="s">
        <v>868</v>
      </c>
      <c r="T84" s="267" t="s">
        <v>868</v>
      </c>
      <c r="U84" s="267" t="s">
        <v>868</v>
      </c>
      <c r="V84" s="267" t="s">
        <v>868</v>
      </c>
      <c r="W84" s="267" t="s">
        <v>868</v>
      </c>
      <c r="X84" s="267" t="s">
        <v>868</v>
      </c>
      <c r="Y84" s="267" t="s">
        <v>868</v>
      </c>
      <c r="Z84" s="267" t="s">
        <v>868</v>
      </c>
      <c r="AA84" s="267" t="s">
        <v>868</v>
      </c>
      <c r="AB84" s="267" t="s">
        <v>868</v>
      </c>
      <c r="AC84" s="267" t="s">
        <v>868</v>
      </c>
      <c r="AD84" s="267" t="s">
        <v>868</v>
      </c>
      <c r="AE84" s="267" t="s">
        <v>868</v>
      </c>
      <c r="AF84" s="267" t="s">
        <v>868</v>
      </c>
      <c r="AG84" s="267" t="s">
        <v>868</v>
      </c>
      <c r="AH84" s="267" t="s">
        <v>868</v>
      </c>
      <c r="AI84" s="267" t="s">
        <v>868</v>
      </c>
      <c r="AJ84" s="267" t="s">
        <v>868</v>
      </c>
      <c r="AK84" s="267" t="s">
        <v>868</v>
      </c>
      <c r="AL84" s="267" t="s">
        <v>868</v>
      </c>
      <c r="AM84" s="267" t="s">
        <v>868</v>
      </c>
      <c r="AN84" s="267" t="s">
        <v>868</v>
      </c>
      <c r="AO84" s="267" t="s">
        <v>868</v>
      </c>
      <c r="AP84" s="267" t="s">
        <v>868</v>
      </c>
      <c r="AQ84" s="267" t="s">
        <v>868</v>
      </c>
      <c r="AR84" s="267" t="s">
        <v>868</v>
      </c>
      <c r="AS84" s="267" t="s">
        <v>868</v>
      </c>
      <c r="AT84" s="267" t="s">
        <v>868</v>
      </c>
      <c r="AU84" s="267" t="s">
        <v>868</v>
      </c>
      <c r="AV84" s="267" t="s">
        <v>868</v>
      </c>
      <c r="AW84" s="267" t="s">
        <v>868</v>
      </c>
      <c r="AX84" s="267" t="s">
        <v>868</v>
      </c>
      <c r="AY84" s="267" t="s">
        <v>868</v>
      </c>
      <c r="AZ84" s="267" t="s">
        <v>868</v>
      </c>
      <c r="BA84" s="267" t="s">
        <v>868</v>
      </c>
      <c r="BB84" s="267" t="s">
        <v>868</v>
      </c>
      <c r="BC84" s="267" t="s">
        <v>868</v>
      </c>
      <c r="BD84" s="267" t="s">
        <v>868</v>
      </c>
      <c r="BE84" s="267" t="s">
        <v>868</v>
      </c>
      <c r="BF84" s="267" t="s">
        <v>868</v>
      </c>
      <c r="BG84" s="267" t="s">
        <v>868</v>
      </c>
      <c r="BH84" s="267" t="s">
        <v>868</v>
      </c>
      <c r="BI84" s="267" t="s">
        <v>868</v>
      </c>
      <c r="BJ84" s="267" t="s">
        <v>868</v>
      </c>
      <c r="BK84" s="267" t="s">
        <v>868</v>
      </c>
      <c r="BL84" s="267" t="s">
        <v>868</v>
      </c>
      <c r="BM84" s="267" t="s">
        <v>868</v>
      </c>
      <c r="BN84" s="267" t="s">
        <v>868</v>
      </c>
      <c r="BO84" s="267" t="s">
        <v>868</v>
      </c>
      <c r="BP84" s="267" t="s">
        <v>868</v>
      </c>
      <c r="BQ84" s="267" t="s">
        <v>868</v>
      </c>
      <c r="BR84" s="267" t="s">
        <v>868</v>
      </c>
      <c r="BS84" s="267" t="s">
        <v>868</v>
      </c>
      <c r="BT84" s="267" t="s">
        <v>868</v>
      </c>
      <c r="BU84" s="267" t="s">
        <v>868</v>
      </c>
      <c r="BV84" s="267" t="s">
        <v>868</v>
      </c>
      <c r="BW84" s="267" t="s">
        <v>868</v>
      </c>
      <c r="BX84" s="267" t="s">
        <v>868</v>
      </c>
      <c r="BY84" s="267" t="s">
        <v>868</v>
      </c>
      <c r="BZ84" s="267" t="s">
        <v>868</v>
      </c>
      <c r="CA84" s="267" t="s">
        <v>868</v>
      </c>
      <c r="CB84" s="267" t="s">
        <v>868</v>
      </c>
      <c r="CC84" s="267" t="s">
        <v>868</v>
      </c>
      <c r="CD84" s="267"/>
    </row>
    <row r="85" spans="1:82" ht="24" x14ac:dyDescent="0.25">
      <c r="A85" s="58" t="s">
        <v>416</v>
      </c>
      <c r="B85" s="259" t="s">
        <v>870</v>
      </c>
      <c r="C85" s="85"/>
      <c r="D85" s="267" t="s">
        <v>868</v>
      </c>
      <c r="E85" s="267" t="s">
        <v>868</v>
      </c>
      <c r="F85" s="267" t="s">
        <v>868</v>
      </c>
      <c r="G85" s="267" t="s">
        <v>868</v>
      </c>
      <c r="H85" s="267" t="s">
        <v>868</v>
      </c>
      <c r="I85" s="267" t="s">
        <v>868</v>
      </c>
      <c r="J85" s="267" t="s">
        <v>868</v>
      </c>
      <c r="K85" s="267" t="s">
        <v>868</v>
      </c>
      <c r="L85" s="267" t="s">
        <v>868</v>
      </c>
      <c r="M85" s="267" t="s">
        <v>868</v>
      </c>
      <c r="N85" s="267" t="s">
        <v>868</v>
      </c>
      <c r="O85" s="267" t="s">
        <v>868</v>
      </c>
      <c r="P85" s="267" t="s">
        <v>868</v>
      </c>
      <c r="Q85" s="267" t="s">
        <v>868</v>
      </c>
      <c r="R85" s="267" t="s">
        <v>868</v>
      </c>
      <c r="S85" s="267" t="s">
        <v>868</v>
      </c>
      <c r="T85" s="267" t="s">
        <v>868</v>
      </c>
      <c r="U85" s="267" t="s">
        <v>868</v>
      </c>
      <c r="V85" s="267" t="s">
        <v>868</v>
      </c>
      <c r="W85" s="267" t="s">
        <v>868</v>
      </c>
      <c r="X85" s="267" t="s">
        <v>868</v>
      </c>
      <c r="Y85" s="267" t="s">
        <v>868</v>
      </c>
      <c r="Z85" s="267" t="s">
        <v>868</v>
      </c>
      <c r="AA85" s="267" t="s">
        <v>868</v>
      </c>
      <c r="AB85" s="267" t="s">
        <v>868</v>
      </c>
      <c r="AC85" s="267" t="s">
        <v>868</v>
      </c>
      <c r="AD85" s="267" t="s">
        <v>868</v>
      </c>
      <c r="AE85" s="267" t="s">
        <v>868</v>
      </c>
      <c r="AF85" s="267" t="s">
        <v>868</v>
      </c>
      <c r="AG85" s="267" t="s">
        <v>868</v>
      </c>
      <c r="AH85" s="267" t="s">
        <v>868</v>
      </c>
      <c r="AI85" s="267" t="s">
        <v>868</v>
      </c>
      <c r="AJ85" s="267" t="s">
        <v>868</v>
      </c>
      <c r="AK85" s="267" t="s">
        <v>868</v>
      </c>
      <c r="AL85" s="267" t="s">
        <v>868</v>
      </c>
      <c r="AM85" s="267" t="s">
        <v>868</v>
      </c>
      <c r="AN85" s="267" t="s">
        <v>868</v>
      </c>
      <c r="AO85" s="267" t="s">
        <v>868</v>
      </c>
      <c r="AP85" s="267" t="s">
        <v>868</v>
      </c>
      <c r="AQ85" s="267" t="s">
        <v>868</v>
      </c>
      <c r="AR85" s="267" t="s">
        <v>868</v>
      </c>
      <c r="AS85" s="267" t="s">
        <v>868</v>
      </c>
      <c r="AT85" s="267" t="s">
        <v>868</v>
      </c>
      <c r="AU85" s="267" t="s">
        <v>868</v>
      </c>
      <c r="AV85" s="267" t="s">
        <v>868</v>
      </c>
      <c r="AW85" s="267" t="s">
        <v>868</v>
      </c>
      <c r="AX85" s="267" t="s">
        <v>868</v>
      </c>
      <c r="AY85" s="267" t="s">
        <v>868</v>
      </c>
      <c r="AZ85" s="267" t="s">
        <v>868</v>
      </c>
      <c r="BA85" s="267" t="s">
        <v>868</v>
      </c>
      <c r="BB85" s="267" t="s">
        <v>868</v>
      </c>
      <c r="BC85" s="267" t="s">
        <v>868</v>
      </c>
      <c r="BD85" s="267" t="s">
        <v>868</v>
      </c>
      <c r="BE85" s="267" t="s">
        <v>868</v>
      </c>
      <c r="BF85" s="267" t="s">
        <v>868</v>
      </c>
      <c r="BG85" s="267" t="s">
        <v>868</v>
      </c>
      <c r="BH85" s="267" t="s">
        <v>868</v>
      </c>
      <c r="BI85" s="267" t="s">
        <v>868</v>
      </c>
      <c r="BJ85" s="267" t="s">
        <v>868</v>
      </c>
      <c r="BK85" s="267" t="s">
        <v>868</v>
      </c>
      <c r="BL85" s="267" t="s">
        <v>868</v>
      </c>
      <c r="BM85" s="267" t="s">
        <v>868</v>
      </c>
      <c r="BN85" s="267" t="s">
        <v>868</v>
      </c>
      <c r="BO85" s="267" t="s">
        <v>868</v>
      </c>
      <c r="BP85" s="267" t="s">
        <v>868</v>
      </c>
      <c r="BQ85" s="267" t="s">
        <v>868</v>
      </c>
      <c r="BR85" s="267" t="s">
        <v>868</v>
      </c>
      <c r="BS85" s="267" t="s">
        <v>868</v>
      </c>
      <c r="BT85" s="267" t="s">
        <v>868</v>
      </c>
      <c r="BU85" s="267" t="s">
        <v>868</v>
      </c>
      <c r="BV85" s="267" t="s">
        <v>868</v>
      </c>
      <c r="BW85" s="267" t="s">
        <v>868</v>
      </c>
      <c r="BX85" s="267" t="s">
        <v>868</v>
      </c>
      <c r="BY85" s="267" t="s">
        <v>868</v>
      </c>
      <c r="BZ85" s="267" t="s">
        <v>868</v>
      </c>
      <c r="CA85" s="267" t="s">
        <v>868</v>
      </c>
      <c r="CB85" s="267" t="s">
        <v>868</v>
      </c>
      <c r="CC85" s="267" t="s">
        <v>868</v>
      </c>
      <c r="CD85" s="267"/>
    </row>
    <row r="86" spans="1:82" ht="24" x14ac:dyDescent="0.25">
      <c r="A86" s="58" t="s">
        <v>414</v>
      </c>
      <c r="B86" s="259" t="s">
        <v>871</v>
      </c>
      <c r="C86" s="85"/>
      <c r="D86" s="267" t="s">
        <v>868</v>
      </c>
      <c r="E86" s="267" t="s">
        <v>868</v>
      </c>
      <c r="F86" s="267" t="s">
        <v>868</v>
      </c>
      <c r="G86" s="267" t="s">
        <v>868</v>
      </c>
      <c r="H86" s="267" t="s">
        <v>868</v>
      </c>
      <c r="I86" s="267" t="s">
        <v>868</v>
      </c>
      <c r="J86" s="267" t="s">
        <v>868</v>
      </c>
      <c r="K86" s="267" t="s">
        <v>868</v>
      </c>
      <c r="L86" s="267" t="s">
        <v>868</v>
      </c>
      <c r="M86" s="267" t="s">
        <v>868</v>
      </c>
      <c r="N86" s="267" t="s">
        <v>868</v>
      </c>
      <c r="O86" s="267" t="s">
        <v>868</v>
      </c>
      <c r="P86" s="267" t="s">
        <v>868</v>
      </c>
      <c r="Q86" s="267" t="s">
        <v>868</v>
      </c>
      <c r="R86" s="267" t="s">
        <v>868</v>
      </c>
      <c r="S86" s="267" t="s">
        <v>868</v>
      </c>
      <c r="T86" s="267" t="s">
        <v>868</v>
      </c>
      <c r="U86" s="267" t="s">
        <v>868</v>
      </c>
      <c r="V86" s="267" t="s">
        <v>868</v>
      </c>
      <c r="W86" s="267" t="s">
        <v>868</v>
      </c>
      <c r="X86" s="267" t="s">
        <v>868</v>
      </c>
      <c r="Y86" s="267" t="s">
        <v>868</v>
      </c>
      <c r="Z86" s="267" t="s">
        <v>868</v>
      </c>
      <c r="AA86" s="267" t="s">
        <v>868</v>
      </c>
      <c r="AB86" s="267" t="s">
        <v>868</v>
      </c>
      <c r="AC86" s="267" t="s">
        <v>868</v>
      </c>
      <c r="AD86" s="267" t="s">
        <v>868</v>
      </c>
      <c r="AE86" s="267" t="s">
        <v>868</v>
      </c>
      <c r="AF86" s="267" t="s">
        <v>868</v>
      </c>
      <c r="AG86" s="267" t="s">
        <v>868</v>
      </c>
      <c r="AH86" s="267" t="s">
        <v>868</v>
      </c>
      <c r="AI86" s="267" t="s">
        <v>868</v>
      </c>
      <c r="AJ86" s="267" t="s">
        <v>868</v>
      </c>
      <c r="AK86" s="267" t="s">
        <v>868</v>
      </c>
      <c r="AL86" s="267" t="s">
        <v>868</v>
      </c>
      <c r="AM86" s="267" t="s">
        <v>868</v>
      </c>
      <c r="AN86" s="267" t="s">
        <v>868</v>
      </c>
      <c r="AO86" s="267" t="s">
        <v>868</v>
      </c>
      <c r="AP86" s="267" t="s">
        <v>868</v>
      </c>
      <c r="AQ86" s="267" t="s">
        <v>868</v>
      </c>
      <c r="AR86" s="267" t="s">
        <v>868</v>
      </c>
      <c r="AS86" s="267" t="s">
        <v>868</v>
      </c>
      <c r="AT86" s="267" t="s">
        <v>868</v>
      </c>
      <c r="AU86" s="267" t="s">
        <v>868</v>
      </c>
      <c r="AV86" s="267" t="s">
        <v>868</v>
      </c>
      <c r="AW86" s="267" t="s">
        <v>868</v>
      </c>
      <c r="AX86" s="267" t="s">
        <v>868</v>
      </c>
      <c r="AY86" s="267" t="s">
        <v>868</v>
      </c>
      <c r="AZ86" s="267" t="s">
        <v>868</v>
      </c>
      <c r="BA86" s="267" t="s">
        <v>868</v>
      </c>
      <c r="BB86" s="267" t="s">
        <v>868</v>
      </c>
      <c r="BC86" s="267" t="s">
        <v>868</v>
      </c>
      <c r="BD86" s="267" t="s">
        <v>868</v>
      </c>
      <c r="BE86" s="267" t="s">
        <v>868</v>
      </c>
      <c r="BF86" s="267" t="s">
        <v>868</v>
      </c>
      <c r="BG86" s="267" t="s">
        <v>868</v>
      </c>
      <c r="BH86" s="267" t="s">
        <v>868</v>
      </c>
      <c r="BI86" s="267" t="s">
        <v>868</v>
      </c>
      <c r="BJ86" s="267" t="s">
        <v>868</v>
      </c>
      <c r="BK86" s="267" t="s">
        <v>868</v>
      </c>
      <c r="BL86" s="267" t="s">
        <v>868</v>
      </c>
      <c r="BM86" s="267" t="s">
        <v>868</v>
      </c>
      <c r="BN86" s="267" t="s">
        <v>868</v>
      </c>
      <c r="BO86" s="267" t="s">
        <v>868</v>
      </c>
      <c r="BP86" s="267" t="s">
        <v>868</v>
      </c>
      <c r="BQ86" s="267" t="s">
        <v>868</v>
      </c>
      <c r="BR86" s="267" t="s">
        <v>868</v>
      </c>
      <c r="BS86" s="267" t="s">
        <v>868</v>
      </c>
      <c r="BT86" s="267" t="s">
        <v>868</v>
      </c>
      <c r="BU86" s="267" t="s">
        <v>868</v>
      </c>
      <c r="BV86" s="267" t="s">
        <v>868</v>
      </c>
      <c r="BW86" s="267" t="s">
        <v>868</v>
      </c>
      <c r="BX86" s="267" t="s">
        <v>868</v>
      </c>
      <c r="BY86" s="267" t="s">
        <v>868</v>
      </c>
      <c r="BZ86" s="267" t="s">
        <v>868</v>
      </c>
      <c r="CA86" s="267" t="s">
        <v>868</v>
      </c>
      <c r="CB86" s="267" t="s">
        <v>868</v>
      </c>
      <c r="CC86" s="267" t="s">
        <v>868</v>
      </c>
      <c r="CD86" s="267"/>
    </row>
    <row r="87" spans="1:82" ht="24" x14ac:dyDescent="0.25">
      <c r="A87" s="58" t="s">
        <v>412</v>
      </c>
      <c r="B87" s="259" t="s">
        <v>872</v>
      </c>
      <c r="C87" s="85"/>
      <c r="D87" s="267" t="s">
        <v>868</v>
      </c>
      <c r="E87" s="267" t="s">
        <v>868</v>
      </c>
      <c r="F87" s="267" t="s">
        <v>868</v>
      </c>
      <c r="G87" s="267" t="s">
        <v>868</v>
      </c>
      <c r="H87" s="267" t="s">
        <v>868</v>
      </c>
      <c r="I87" s="267" t="s">
        <v>868</v>
      </c>
      <c r="J87" s="267" t="s">
        <v>868</v>
      </c>
      <c r="K87" s="267" t="s">
        <v>868</v>
      </c>
      <c r="L87" s="267" t="s">
        <v>868</v>
      </c>
      <c r="M87" s="267" t="s">
        <v>868</v>
      </c>
      <c r="N87" s="267" t="s">
        <v>868</v>
      </c>
      <c r="O87" s="267" t="s">
        <v>868</v>
      </c>
      <c r="P87" s="267" t="s">
        <v>868</v>
      </c>
      <c r="Q87" s="267" t="s">
        <v>868</v>
      </c>
      <c r="R87" s="267" t="s">
        <v>868</v>
      </c>
      <c r="S87" s="267" t="s">
        <v>868</v>
      </c>
      <c r="T87" s="267" t="s">
        <v>868</v>
      </c>
      <c r="U87" s="267" t="s">
        <v>868</v>
      </c>
      <c r="V87" s="267" t="s">
        <v>868</v>
      </c>
      <c r="W87" s="267" t="s">
        <v>868</v>
      </c>
      <c r="X87" s="267" t="s">
        <v>868</v>
      </c>
      <c r="Y87" s="267" t="s">
        <v>868</v>
      </c>
      <c r="Z87" s="267" t="s">
        <v>868</v>
      </c>
      <c r="AA87" s="267" t="s">
        <v>868</v>
      </c>
      <c r="AB87" s="267" t="s">
        <v>868</v>
      </c>
      <c r="AC87" s="267" t="s">
        <v>868</v>
      </c>
      <c r="AD87" s="267" t="s">
        <v>868</v>
      </c>
      <c r="AE87" s="267" t="s">
        <v>868</v>
      </c>
      <c r="AF87" s="267" t="s">
        <v>868</v>
      </c>
      <c r="AG87" s="267" t="s">
        <v>868</v>
      </c>
      <c r="AH87" s="267" t="s">
        <v>868</v>
      </c>
      <c r="AI87" s="267" t="s">
        <v>868</v>
      </c>
      <c r="AJ87" s="267" t="s">
        <v>868</v>
      </c>
      <c r="AK87" s="267" t="s">
        <v>868</v>
      </c>
      <c r="AL87" s="267" t="s">
        <v>868</v>
      </c>
      <c r="AM87" s="267" t="s">
        <v>868</v>
      </c>
      <c r="AN87" s="267" t="s">
        <v>868</v>
      </c>
      <c r="AO87" s="267" t="s">
        <v>868</v>
      </c>
      <c r="AP87" s="267" t="s">
        <v>868</v>
      </c>
      <c r="AQ87" s="267" t="s">
        <v>868</v>
      </c>
      <c r="AR87" s="267" t="s">
        <v>868</v>
      </c>
      <c r="AS87" s="267" t="s">
        <v>868</v>
      </c>
      <c r="AT87" s="267" t="s">
        <v>868</v>
      </c>
      <c r="AU87" s="267" t="s">
        <v>868</v>
      </c>
      <c r="AV87" s="267" t="s">
        <v>868</v>
      </c>
      <c r="AW87" s="267" t="s">
        <v>868</v>
      </c>
      <c r="AX87" s="267" t="s">
        <v>868</v>
      </c>
      <c r="AY87" s="267" t="s">
        <v>868</v>
      </c>
      <c r="AZ87" s="267" t="s">
        <v>868</v>
      </c>
      <c r="BA87" s="267" t="s">
        <v>868</v>
      </c>
      <c r="BB87" s="267" t="s">
        <v>868</v>
      </c>
      <c r="BC87" s="267" t="s">
        <v>868</v>
      </c>
      <c r="BD87" s="267" t="s">
        <v>868</v>
      </c>
      <c r="BE87" s="267" t="s">
        <v>868</v>
      </c>
      <c r="BF87" s="267" t="s">
        <v>868</v>
      </c>
      <c r="BG87" s="267" t="s">
        <v>868</v>
      </c>
      <c r="BH87" s="267" t="s">
        <v>868</v>
      </c>
      <c r="BI87" s="267" t="s">
        <v>868</v>
      </c>
      <c r="BJ87" s="267" t="s">
        <v>868</v>
      </c>
      <c r="BK87" s="267" t="s">
        <v>868</v>
      </c>
      <c r="BL87" s="267" t="s">
        <v>868</v>
      </c>
      <c r="BM87" s="267" t="s">
        <v>868</v>
      </c>
      <c r="BN87" s="267" t="s">
        <v>868</v>
      </c>
      <c r="BO87" s="267" t="s">
        <v>868</v>
      </c>
      <c r="BP87" s="267" t="s">
        <v>868</v>
      </c>
      <c r="BQ87" s="267" t="s">
        <v>868</v>
      </c>
      <c r="BR87" s="267" t="s">
        <v>868</v>
      </c>
      <c r="BS87" s="267" t="s">
        <v>868</v>
      </c>
      <c r="BT87" s="267" t="s">
        <v>868</v>
      </c>
      <c r="BU87" s="267" t="s">
        <v>868</v>
      </c>
      <c r="BV87" s="267" t="s">
        <v>868</v>
      </c>
      <c r="BW87" s="267" t="s">
        <v>868</v>
      </c>
      <c r="BX87" s="267" t="s">
        <v>868</v>
      </c>
      <c r="BY87" s="267" t="s">
        <v>868</v>
      </c>
      <c r="BZ87" s="267" t="s">
        <v>868</v>
      </c>
      <c r="CA87" s="267" t="s">
        <v>868</v>
      </c>
      <c r="CB87" s="267" t="s">
        <v>868</v>
      </c>
      <c r="CC87" s="267" t="s">
        <v>868</v>
      </c>
      <c r="CD87" s="267"/>
    </row>
    <row r="88" spans="1:82" ht="24" x14ac:dyDescent="0.25">
      <c r="A88" s="58" t="s">
        <v>410</v>
      </c>
      <c r="B88" s="259" t="s">
        <v>873</v>
      </c>
      <c r="C88" s="85"/>
      <c r="D88" s="267" t="s">
        <v>868</v>
      </c>
      <c r="E88" s="267" t="s">
        <v>868</v>
      </c>
      <c r="F88" s="267" t="s">
        <v>868</v>
      </c>
      <c r="G88" s="267" t="s">
        <v>868</v>
      </c>
      <c r="H88" s="267" t="s">
        <v>868</v>
      </c>
      <c r="I88" s="267" t="s">
        <v>868</v>
      </c>
      <c r="J88" s="267" t="s">
        <v>868</v>
      </c>
      <c r="K88" s="267" t="s">
        <v>868</v>
      </c>
      <c r="L88" s="267" t="s">
        <v>868</v>
      </c>
      <c r="M88" s="267" t="s">
        <v>868</v>
      </c>
      <c r="N88" s="267" t="s">
        <v>868</v>
      </c>
      <c r="O88" s="267" t="s">
        <v>868</v>
      </c>
      <c r="P88" s="267" t="s">
        <v>868</v>
      </c>
      <c r="Q88" s="267" t="s">
        <v>868</v>
      </c>
      <c r="R88" s="267" t="s">
        <v>868</v>
      </c>
      <c r="S88" s="267" t="s">
        <v>868</v>
      </c>
      <c r="T88" s="267" t="s">
        <v>868</v>
      </c>
      <c r="U88" s="267" t="s">
        <v>868</v>
      </c>
      <c r="V88" s="267" t="s">
        <v>868</v>
      </c>
      <c r="W88" s="267" t="s">
        <v>868</v>
      </c>
      <c r="X88" s="267" t="s">
        <v>868</v>
      </c>
      <c r="Y88" s="267" t="s">
        <v>868</v>
      </c>
      <c r="Z88" s="267" t="s">
        <v>868</v>
      </c>
      <c r="AA88" s="267" t="s">
        <v>868</v>
      </c>
      <c r="AB88" s="267" t="s">
        <v>868</v>
      </c>
      <c r="AC88" s="267" t="s">
        <v>868</v>
      </c>
      <c r="AD88" s="267" t="s">
        <v>868</v>
      </c>
      <c r="AE88" s="267" t="s">
        <v>868</v>
      </c>
      <c r="AF88" s="267" t="s">
        <v>868</v>
      </c>
      <c r="AG88" s="267" t="s">
        <v>868</v>
      </c>
      <c r="AH88" s="267" t="s">
        <v>868</v>
      </c>
      <c r="AI88" s="267" t="s">
        <v>868</v>
      </c>
      <c r="AJ88" s="267" t="s">
        <v>868</v>
      </c>
      <c r="AK88" s="267" t="s">
        <v>868</v>
      </c>
      <c r="AL88" s="267" t="s">
        <v>868</v>
      </c>
      <c r="AM88" s="267" t="s">
        <v>868</v>
      </c>
      <c r="AN88" s="267" t="s">
        <v>868</v>
      </c>
      <c r="AO88" s="267" t="s">
        <v>868</v>
      </c>
      <c r="AP88" s="267" t="s">
        <v>868</v>
      </c>
      <c r="AQ88" s="267" t="s">
        <v>868</v>
      </c>
      <c r="AR88" s="267" t="s">
        <v>868</v>
      </c>
      <c r="AS88" s="267" t="s">
        <v>868</v>
      </c>
      <c r="AT88" s="267" t="s">
        <v>868</v>
      </c>
      <c r="AU88" s="267" t="s">
        <v>868</v>
      </c>
      <c r="AV88" s="267" t="s">
        <v>868</v>
      </c>
      <c r="AW88" s="267" t="s">
        <v>868</v>
      </c>
      <c r="AX88" s="267" t="s">
        <v>868</v>
      </c>
      <c r="AY88" s="267" t="s">
        <v>868</v>
      </c>
      <c r="AZ88" s="267" t="s">
        <v>868</v>
      </c>
      <c r="BA88" s="267" t="s">
        <v>868</v>
      </c>
      <c r="BB88" s="267" t="s">
        <v>868</v>
      </c>
      <c r="BC88" s="267" t="s">
        <v>868</v>
      </c>
      <c r="BD88" s="267" t="s">
        <v>868</v>
      </c>
      <c r="BE88" s="267" t="s">
        <v>868</v>
      </c>
      <c r="BF88" s="267" t="s">
        <v>868</v>
      </c>
      <c r="BG88" s="267" t="s">
        <v>868</v>
      </c>
      <c r="BH88" s="267" t="s">
        <v>868</v>
      </c>
      <c r="BI88" s="267" t="s">
        <v>868</v>
      </c>
      <c r="BJ88" s="267" t="s">
        <v>868</v>
      </c>
      <c r="BK88" s="267" t="s">
        <v>868</v>
      </c>
      <c r="BL88" s="267" t="s">
        <v>868</v>
      </c>
      <c r="BM88" s="267" t="s">
        <v>868</v>
      </c>
      <c r="BN88" s="267" t="s">
        <v>868</v>
      </c>
      <c r="BO88" s="267" t="s">
        <v>868</v>
      </c>
      <c r="BP88" s="267" t="s">
        <v>868</v>
      </c>
      <c r="BQ88" s="267" t="s">
        <v>868</v>
      </c>
      <c r="BR88" s="267" t="s">
        <v>868</v>
      </c>
      <c r="BS88" s="267" t="s">
        <v>868</v>
      </c>
      <c r="BT88" s="267" t="s">
        <v>868</v>
      </c>
      <c r="BU88" s="267" t="s">
        <v>868</v>
      </c>
      <c r="BV88" s="267" t="s">
        <v>868</v>
      </c>
      <c r="BW88" s="267" t="s">
        <v>868</v>
      </c>
      <c r="BX88" s="267" t="s">
        <v>868</v>
      </c>
      <c r="BY88" s="267" t="s">
        <v>868</v>
      </c>
      <c r="BZ88" s="267" t="s">
        <v>868</v>
      </c>
      <c r="CA88" s="267" t="s">
        <v>868</v>
      </c>
      <c r="CB88" s="267" t="s">
        <v>868</v>
      </c>
      <c r="CC88" s="267" t="s">
        <v>868</v>
      </c>
      <c r="CD88" s="267"/>
    </row>
    <row r="89" spans="1:82" ht="36" x14ac:dyDescent="0.25">
      <c r="A89" s="58" t="s">
        <v>874</v>
      </c>
      <c r="B89" s="259" t="s">
        <v>875</v>
      </c>
      <c r="C89" s="85"/>
      <c r="D89" s="267" t="s">
        <v>868</v>
      </c>
      <c r="E89" s="267" t="s">
        <v>868</v>
      </c>
      <c r="F89" s="267" t="s">
        <v>868</v>
      </c>
      <c r="G89" s="267" t="s">
        <v>868</v>
      </c>
      <c r="H89" s="267" t="s">
        <v>868</v>
      </c>
      <c r="I89" s="267" t="s">
        <v>868</v>
      </c>
      <c r="J89" s="267" t="s">
        <v>868</v>
      </c>
      <c r="K89" s="267" t="s">
        <v>868</v>
      </c>
      <c r="L89" s="267" t="s">
        <v>868</v>
      </c>
      <c r="M89" s="267" t="s">
        <v>868</v>
      </c>
      <c r="N89" s="267" t="s">
        <v>868</v>
      </c>
      <c r="O89" s="267" t="s">
        <v>868</v>
      </c>
      <c r="P89" s="267" t="s">
        <v>868</v>
      </c>
      <c r="Q89" s="267" t="s">
        <v>868</v>
      </c>
      <c r="R89" s="267" t="s">
        <v>868</v>
      </c>
      <c r="S89" s="267" t="s">
        <v>868</v>
      </c>
      <c r="T89" s="267" t="s">
        <v>868</v>
      </c>
      <c r="U89" s="267" t="s">
        <v>868</v>
      </c>
      <c r="V89" s="267" t="s">
        <v>868</v>
      </c>
      <c r="W89" s="267" t="s">
        <v>868</v>
      </c>
      <c r="X89" s="267" t="s">
        <v>868</v>
      </c>
      <c r="Y89" s="267" t="s">
        <v>868</v>
      </c>
      <c r="Z89" s="267" t="s">
        <v>868</v>
      </c>
      <c r="AA89" s="267" t="s">
        <v>868</v>
      </c>
      <c r="AB89" s="267" t="s">
        <v>868</v>
      </c>
      <c r="AC89" s="267" t="s">
        <v>868</v>
      </c>
      <c r="AD89" s="267" t="s">
        <v>868</v>
      </c>
      <c r="AE89" s="267" t="s">
        <v>868</v>
      </c>
      <c r="AF89" s="267" t="s">
        <v>868</v>
      </c>
      <c r="AG89" s="267" t="s">
        <v>868</v>
      </c>
      <c r="AH89" s="267" t="s">
        <v>868</v>
      </c>
      <c r="AI89" s="267" t="s">
        <v>868</v>
      </c>
      <c r="AJ89" s="267" t="s">
        <v>868</v>
      </c>
      <c r="AK89" s="267" t="s">
        <v>868</v>
      </c>
      <c r="AL89" s="267" t="s">
        <v>868</v>
      </c>
      <c r="AM89" s="267" t="s">
        <v>868</v>
      </c>
      <c r="AN89" s="267" t="s">
        <v>868</v>
      </c>
      <c r="AO89" s="267" t="s">
        <v>868</v>
      </c>
      <c r="AP89" s="267" t="s">
        <v>868</v>
      </c>
      <c r="AQ89" s="267" t="s">
        <v>868</v>
      </c>
      <c r="AR89" s="267" t="s">
        <v>868</v>
      </c>
      <c r="AS89" s="267" t="s">
        <v>868</v>
      </c>
      <c r="AT89" s="267" t="s">
        <v>868</v>
      </c>
      <c r="AU89" s="267" t="s">
        <v>868</v>
      </c>
      <c r="AV89" s="267" t="s">
        <v>868</v>
      </c>
      <c r="AW89" s="267" t="s">
        <v>868</v>
      </c>
      <c r="AX89" s="267" t="s">
        <v>868</v>
      </c>
      <c r="AY89" s="267" t="s">
        <v>868</v>
      </c>
      <c r="AZ89" s="267" t="s">
        <v>868</v>
      </c>
      <c r="BA89" s="267" t="s">
        <v>868</v>
      </c>
      <c r="BB89" s="267" t="s">
        <v>868</v>
      </c>
      <c r="BC89" s="267" t="s">
        <v>868</v>
      </c>
      <c r="BD89" s="267" t="s">
        <v>868</v>
      </c>
      <c r="BE89" s="267" t="s">
        <v>868</v>
      </c>
      <c r="BF89" s="267" t="s">
        <v>868</v>
      </c>
      <c r="BG89" s="267" t="s">
        <v>868</v>
      </c>
      <c r="BH89" s="267" t="s">
        <v>868</v>
      </c>
      <c r="BI89" s="267" t="s">
        <v>868</v>
      </c>
      <c r="BJ89" s="267" t="s">
        <v>868</v>
      </c>
      <c r="BK89" s="267" t="s">
        <v>868</v>
      </c>
      <c r="BL89" s="267" t="s">
        <v>868</v>
      </c>
      <c r="BM89" s="267" t="s">
        <v>868</v>
      </c>
      <c r="BN89" s="267" t="s">
        <v>868</v>
      </c>
      <c r="BO89" s="267" t="s">
        <v>868</v>
      </c>
      <c r="BP89" s="267" t="s">
        <v>868</v>
      </c>
      <c r="BQ89" s="267" t="s">
        <v>868</v>
      </c>
      <c r="BR89" s="267" t="s">
        <v>868</v>
      </c>
      <c r="BS89" s="267" t="s">
        <v>868</v>
      </c>
      <c r="BT89" s="267" t="s">
        <v>868</v>
      </c>
      <c r="BU89" s="267" t="s">
        <v>868</v>
      </c>
      <c r="BV89" s="267" t="s">
        <v>868</v>
      </c>
      <c r="BW89" s="267" t="s">
        <v>868</v>
      </c>
      <c r="BX89" s="267" t="s">
        <v>868</v>
      </c>
      <c r="BY89" s="267" t="s">
        <v>868</v>
      </c>
      <c r="BZ89" s="267" t="s">
        <v>868</v>
      </c>
      <c r="CA89" s="267" t="s">
        <v>868</v>
      </c>
      <c r="CB89" s="267" t="s">
        <v>868</v>
      </c>
      <c r="CC89" s="267" t="s">
        <v>868</v>
      </c>
      <c r="CD89" s="267"/>
    </row>
    <row r="90" spans="1:82" ht="24" x14ac:dyDescent="0.25">
      <c r="A90" s="58" t="s">
        <v>876</v>
      </c>
      <c r="B90" s="259" t="s">
        <v>877</v>
      </c>
      <c r="C90" s="85"/>
      <c r="D90" s="267" t="s">
        <v>868</v>
      </c>
      <c r="E90" s="267" t="s">
        <v>868</v>
      </c>
      <c r="F90" s="267" t="s">
        <v>868</v>
      </c>
      <c r="G90" s="267" t="s">
        <v>868</v>
      </c>
      <c r="H90" s="267" t="s">
        <v>868</v>
      </c>
      <c r="I90" s="267" t="s">
        <v>868</v>
      </c>
      <c r="J90" s="267" t="s">
        <v>868</v>
      </c>
      <c r="K90" s="267" t="s">
        <v>868</v>
      </c>
      <c r="L90" s="267" t="s">
        <v>868</v>
      </c>
      <c r="M90" s="267" t="s">
        <v>868</v>
      </c>
      <c r="N90" s="267" t="s">
        <v>868</v>
      </c>
      <c r="O90" s="267" t="s">
        <v>868</v>
      </c>
      <c r="P90" s="267" t="s">
        <v>868</v>
      </c>
      <c r="Q90" s="267" t="s">
        <v>868</v>
      </c>
      <c r="R90" s="267" t="s">
        <v>868</v>
      </c>
      <c r="S90" s="267" t="s">
        <v>868</v>
      </c>
      <c r="T90" s="267" t="s">
        <v>868</v>
      </c>
      <c r="U90" s="267" t="s">
        <v>868</v>
      </c>
      <c r="V90" s="267" t="s">
        <v>868</v>
      </c>
      <c r="W90" s="267" t="s">
        <v>868</v>
      </c>
      <c r="X90" s="267" t="s">
        <v>868</v>
      </c>
      <c r="Y90" s="267" t="s">
        <v>868</v>
      </c>
      <c r="Z90" s="267" t="s">
        <v>868</v>
      </c>
      <c r="AA90" s="267" t="s">
        <v>868</v>
      </c>
      <c r="AB90" s="267" t="s">
        <v>868</v>
      </c>
      <c r="AC90" s="267" t="s">
        <v>868</v>
      </c>
      <c r="AD90" s="267" t="s">
        <v>868</v>
      </c>
      <c r="AE90" s="267" t="s">
        <v>868</v>
      </c>
      <c r="AF90" s="267" t="s">
        <v>868</v>
      </c>
      <c r="AG90" s="267" t="s">
        <v>868</v>
      </c>
      <c r="AH90" s="267" t="s">
        <v>868</v>
      </c>
      <c r="AI90" s="267" t="s">
        <v>868</v>
      </c>
      <c r="AJ90" s="267" t="s">
        <v>868</v>
      </c>
      <c r="AK90" s="267" t="s">
        <v>868</v>
      </c>
      <c r="AL90" s="267" t="s">
        <v>868</v>
      </c>
      <c r="AM90" s="267" t="s">
        <v>868</v>
      </c>
      <c r="AN90" s="267" t="s">
        <v>868</v>
      </c>
      <c r="AO90" s="267" t="s">
        <v>868</v>
      </c>
      <c r="AP90" s="267" t="s">
        <v>868</v>
      </c>
      <c r="AQ90" s="267" t="s">
        <v>868</v>
      </c>
      <c r="AR90" s="267" t="s">
        <v>868</v>
      </c>
      <c r="AS90" s="267" t="s">
        <v>868</v>
      </c>
      <c r="AT90" s="267" t="s">
        <v>868</v>
      </c>
      <c r="AU90" s="267" t="s">
        <v>868</v>
      </c>
      <c r="AV90" s="267" t="s">
        <v>868</v>
      </c>
      <c r="AW90" s="267" t="s">
        <v>868</v>
      </c>
      <c r="AX90" s="267" t="s">
        <v>868</v>
      </c>
      <c r="AY90" s="267" t="s">
        <v>868</v>
      </c>
      <c r="AZ90" s="267" t="s">
        <v>868</v>
      </c>
      <c r="BA90" s="267" t="s">
        <v>868</v>
      </c>
      <c r="BB90" s="267" t="s">
        <v>868</v>
      </c>
      <c r="BC90" s="267" t="s">
        <v>868</v>
      </c>
      <c r="BD90" s="267" t="s">
        <v>868</v>
      </c>
      <c r="BE90" s="267" t="s">
        <v>868</v>
      </c>
      <c r="BF90" s="267" t="s">
        <v>868</v>
      </c>
      <c r="BG90" s="267" t="s">
        <v>868</v>
      </c>
      <c r="BH90" s="267" t="s">
        <v>868</v>
      </c>
      <c r="BI90" s="267" t="s">
        <v>868</v>
      </c>
      <c r="BJ90" s="267" t="s">
        <v>868</v>
      </c>
      <c r="BK90" s="267" t="s">
        <v>868</v>
      </c>
      <c r="BL90" s="267" t="s">
        <v>868</v>
      </c>
      <c r="BM90" s="267" t="s">
        <v>868</v>
      </c>
      <c r="BN90" s="267" t="s">
        <v>868</v>
      </c>
      <c r="BO90" s="267" t="s">
        <v>868</v>
      </c>
      <c r="BP90" s="267" t="s">
        <v>868</v>
      </c>
      <c r="BQ90" s="267" t="s">
        <v>868</v>
      </c>
      <c r="BR90" s="267" t="s">
        <v>868</v>
      </c>
      <c r="BS90" s="267" t="s">
        <v>868</v>
      </c>
      <c r="BT90" s="267" t="s">
        <v>868</v>
      </c>
      <c r="BU90" s="267" t="s">
        <v>868</v>
      </c>
      <c r="BV90" s="267" t="s">
        <v>868</v>
      </c>
      <c r="BW90" s="267" t="s">
        <v>868</v>
      </c>
      <c r="BX90" s="267" t="s">
        <v>868</v>
      </c>
      <c r="BY90" s="267" t="s">
        <v>868</v>
      </c>
      <c r="BZ90" s="267" t="s">
        <v>868</v>
      </c>
      <c r="CA90" s="267" t="s">
        <v>868</v>
      </c>
      <c r="CB90" s="267" t="s">
        <v>868</v>
      </c>
      <c r="CC90" s="267" t="s">
        <v>868</v>
      </c>
      <c r="CD90" s="267"/>
    </row>
    <row r="91" spans="1:82" ht="24" x14ac:dyDescent="0.25">
      <c r="A91" s="58" t="s">
        <v>878</v>
      </c>
      <c r="B91" s="259" t="s">
        <v>879</v>
      </c>
      <c r="C91" s="85"/>
      <c r="D91" s="267" t="s">
        <v>868</v>
      </c>
      <c r="E91" s="267" t="s">
        <v>868</v>
      </c>
      <c r="F91" s="267" t="s">
        <v>868</v>
      </c>
      <c r="G91" s="267" t="s">
        <v>868</v>
      </c>
      <c r="H91" s="267" t="s">
        <v>868</v>
      </c>
      <c r="I91" s="267" t="s">
        <v>868</v>
      </c>
      <c r="J91" s="267" t="s">
        <v>868</v>
      </c>
      <c r="K91" s="267" t="s">
        <v>868</v>
      </c>
      <c r="L91" s="267" t="s">
        <v>868</v>
      </c>
      <c r="M91" s="267" t="s">
        <v>868</v>
      </c>
      <c r="N91" s="267" t="s">
        <v>868</v>
      </c>
      <c r="O91" s="267" t="s">
        <v>868</v>
      </c>
      <c r="P91" s="267" t="s">
        <v>868</v>
      </c>
      <c r="Q91" s="267" t="s">
        <v>868</v>
      </c>
      <c r="R91" s="267" t="s">
        <v>868</v>
      </c>
      <c r="S91" s="267" t="s">
        <v>868</v>
      </c>
      <c r="T91" s="267" t="s">
        <v>868</v>
      </c>
      <c r="U91" s="267" t="s">
        <v>868</v>
      </c>
      <c r="V91" s="267" t="s">
        <v>868</v>
      </c>
      <c r="W91" s="267" t="s">
        <v>868</v>
      </c>
      <c r="X91" s="267" t="s">
        <v>868</v>
      </c>
      <c r="Y91" s="267" t="s">
        <v>868</v>
      </c>
      <c r="Z91" s="267" t="s">
        <v>868</v>
      </c>
      <c r="AA91" s="267" t="s">
        <v>868</v>
      </c>
      <c r="AB91" s="267" t="s">
        <v>868</v>
      </c>
      <c r="AC91" s="267" t="s">
        <v>868</v>
      </c>
      <c r="AD91" s="267" t="s">
        <v>868</v>
      </c>
      <c r="AE91" s="267" t="s">
        <v>868</v>
      </c>
      <c r="AF91" s="267" t="s">
        <v>868</v>
      </c>
      <c r="AG91" s="267" t="s">
        <v>868</v>
      </c>
      <c r="AH91" s="267" t="s">
        <v>868</v>
      </c>
      <c r="AI91" s="267" t="s">
        <v>868</v>
      </c>
      <c r="AJ91" s="267" t="s">
        <v>868</v>
      </c>
      <c r="AK91" s="267" t="s">
        <v>868</v>
      </c>
      <c r="AL91" s="267" t="s">
        <v>868</v>
      </c>
      <c r="AM91" s="267" t="s">
        <v>868</v>
      </c>
      <c r="AN91" s="267" t="s">
        <v>868</v>
      </c>
      <c r="AO91" s="267" t="s">
        <v>868</v>
      </c>
      <c r="AP91" s="267" t="s">
        <v>868</v>
      </c>
      <c r="AQ91" s="267" t="s">
        <v>868</v>
      </c>
      <c r="AR91" s="267" t="s">
        <v>868</v>
      </c>
      <c r="AS91" s="267" t="s">
        <v>868</v>
      </c>
      <c r="AT91" s="267" t="s">
        <v>868</v>
      </c>
      <c r="AU91" s="267" t="s">
        <v>868</v>
      </c>
      <c r="AV91" s="267" t="s">
        <v>868</v>
      </c>
      <c r="AW91" s="267" t="s">
        <v>868</v>
      </c>
      <c r="AX91" s="267" t="s">
        <v>868</v>
      </c>
      <c r="AY91" s="267" t="s">
        <v>868</v>
      </c>
      <c r="AZ91" s="267" t="s">
        <v>868</v>
      </c>
      <c r="BA91" s="267" t="s">
        <v>868</v>
      </c>
      <c r="BB91" s="267" t="s">
        <v>868</v>
      </c>
      <c r="BC91" s="267" t="s">
        <v>868</v>
      </c>
      <c r="BD91" s="267" t="s">
        <v>868</v>
      </c>
      <c r="BE91" s="267" t="s">
        <v>868</v>
      </c>
      <c r="BF91" s="267" t="s">
        <v>868</v>
      </c>
      <c r="BG91" s="267" t="s">
        <v>868</v>
      </c>
      <c r="BH91" s="267" t="s">
        <v>868</v>
      </c>
      <c r="BI91" s="267" t="s">
        <v>868</v>
      </c>
      <c r="BJ91" s="267" t="s">
        <v>868</v>
      </c>
      <c r="BK91" s="267" t="s">
        <v>868</v>
      </c>
      <c r="BL91" s="267" t="s">
        <v>868</v>
      </c>
      <c r="BM91" s="267" t="s">
        <v>868</v>
      </c>
      <c r="BN91" s="267" t="s">
        <v>868</v>
      </c>
      <c r="BO91" s="267" t="s">
        <v>868</v>
      </c>
      <c r="BP91" s="267" t="s">
        <v>868</v>
      </c>
      <c r="BQ91" s="267" t="s">
        <v>868</v>
      </c>
      <c r="BR91" s="267" t="s">
        <v>868</v>
      </c>
      <c r="BS91" s="267" t="s">
        <v>868</v>
      </c>
      <c r="BT91" s="267" t="s">
        <v>868</v>
      </c>
      <c r="BU91" s="267" t="s">
        <v>868</v>
      </c>
      <c r="BV91" s="267" t="s">
        <v>868</v>
      </c>
      <c r="BW91" s="267" t="s">
        <v>868</v>
      </c>
      <c r="BX91" s="267" t="s">
        <v>868</v>
      </c>
      <c r="BY91" s="267" t="s">
        <v>868</v>
      </c>
      <c r="BZ91" s="267" t="s">
        <v>868</v>
      </c>
      <c r="CA91" s="267" t="s">
        <v>868</v>
      </c>
      <c r="CB91" s="267" t="s">
        <v>868</v>
      </c>
      <c r="CC91" s="267" t="s">
        <v>868</v>
      </c>
      <c r="CD91" s="267"/>
    </row>
    <row r="92" spans="1:82" ht="24" x14ac:dyDescent="0.25">
      <c r="A92" s="58" t="s">
        <v>880</v>
      </c>
      <c r="B92" s="259" t="s">
        <v>881</v>
      </c>
      <c r="C92" s="85"/>
      <c r="D92" s="267" t="s">
        <v>868</v>
      </c>
      <c r="E92" s="267" t="s">
        <v>868</v>
      </c>
      <c r="F92" s="267" t="s">
        <v>868</v>
      </c>
      <c r="G92" s="267" t="s">
        <v>868</v>
      </c>
      <c r="H92" s="267" t="s">
        <v>868</v>
      </c>
      <c r="I92" s="267" t="s">
        <v>868</v>
      </c>
      <c r="J92" s="267" t="s">
        <v>868</v>
      </c>
      <c r="K92" s="267" t="s">
        <v>868</v>
      </c>
      <c r="L92" s="267" t="s">
        <v>868</v>
      </c>
      <c r="M92" s="267" t="s">
        <v>868</v>
      </c>
      <c r="N92" s="267" t="s">
        <v>868</v>
      </c>
      <c r="O92" s="267" t="s">
        <v>868</v>
      </c>
      <c r="P92" s="267" t="s">
        <v>868</v>
      </c>
      <c r="Q92" s="267" t="s">
        <v>868</v>
      </c>
      <c r="R92" s="267" t="s">
        <v>868</v>
      </c>
      <c r="S92" s="267" t="s">
        <v>868</v>
      </c>
      <c r="T92" s="267" t="s">
        <v>868</v>
      </c>
      <c r="U92" s="267" t="s">
        <v>868</v>
      </c>
      <c r="V92" s="267" t="s">
        <v>868</v>
      </c>
      <c r="W92" s="267" t="s">
        <v>868</v>
      </c>
      <c r="X92" s="267" t="s">
        <v>868</v>
      </c>
      <c r="Y92" s="267" t="s">
        <v>868</v>
      </c>
      <c r="Z92" s="267" t="s">
        <v>868</v>
      </c>
      <c r="AA92" s="267" t="s">
        <v>868</v>
      </c>
      <c r="AB92" s="267" t="s">
        <v>868</v>
      </c>
      <c r="AC92" s="267" t="s">
        <v>868</v>
      </c>
      <c r="AD92" s="267" t="s">
        <v>868</v>
      </c>
      <c r="AE92" s="267" t="s">
        <v>868</v>
      </c>
      <c r="AF92" s="267" t="s">
        <v>868</v>
      </c>
      <c r="AG92" s="267" t="s">
        <v>868</v>
      </c>
      <c r="AH92" s="267" t="s">
        <v>868</v>
      </c>
      <c r="AI92" s="267" t="s">
        <v>868</v>
      </c>
      <c r="AJ92" s="267" t="s">
        <v>868</v>
      </c>
      <c r="AK92" s="267" t="s">
        <v>868</v>
      </c>
      <c r="AL92" s="267" t="s">
        <v>868</v>
      </c>
      <c r="AM92" s="267" t="s">
        <v>868</v>
      </c>
      <c r="AN92" s="267" t="s">
        <v>868</v>
      </c>
      <c r="AO92" s="267" t="s">
        <v>868</v>
      </c>
      <c r="AP92" s="267" t="s">
        <v>868</v>
      </c>
      <c r="AQ92" s="267" t="s">
        <v>868</v>
      </c>
      <c r="AR92" s="267" t="s">
        <v>868</v>
      </c>
      <c r="AS92" s="267" t="s">
        <v>868</v>
      </c>
      <c r="AT92" s="267" t="s">
        <v>868</v>
      </c>
      <c r="AU92" s="267" t="s">
        <v>868</v>
      </c>
      <c r="AV92" s="267" t="s">
        <v>868</v>
      </c>
      <c r="AW92" s="267" t="s">
        <v>868</v>
      </c>
      <c r="AX92" s="267" t="s">
        <v>868</v>
      </c>
      <c r="AY92" s="267" t="s">
        <v>868</v>
      </c>
      <c r="AZ92" s="267" t="s">
        <v>868</v>
      </c>
      <c r="BA92" s="267" t="s">
        <v>868</v>
      </c>
      <c r="BB92" s="267" t="s">
        <v>868</v>
      </c>
      <c r="BC92" s="267" t="s">
        <v>868</v>
      </c>
      <c r="BD92" s="267" t="s">
        <v>868</v>
      </c>
      <c r="BE92" s="267" t="s">
        <v>868</v>
      </c>
      <c r="BF92" s="267" t="s">
        <v>868</v>
      </c>
      <c r="BG92" s="267" t="s">
        <v>868</v>
      </c>
      <c r="BH92" s="267" t="s">
        <v>868</v>
      </c>
      <c r="BI92" s="267" t="s">
        <v>868</v>
      </c>
      <c r="BJ92" s="267" t="s">
        <v>868</v>
      </c>
      <c r="BK92" s="267" t="s">
        <v>868</v>
      </c>
      <c r="BL92" s="267" t="s">
        <v>868</v>
      </c>
      <c r="BM92" s="267" t="s">
        <v>868</v>
      </c>
      <c r="BN92" s="267" t="s">
        <v>868</v>
      </c>
      <c r="BO92" s="267" t="s">
        <v>868</v>
      </c>
      <c r="BP92" s="267" t="s">
        <v>868</v>
      </c>
      <c r="BQ92" s="267" t="s">
        <v>868</v>
      </c>
      <c r="BR92" s="267" t="s">
        <v>868</v>
      </c>
      <c r="BS92" s="267" t="s">
        <v>868</v>
      </c>
      <c r="BT92" s="267" t="s">
        <v>868</v>
      </c>
      <c r="BU92" s="267" t="s">
        <v>868</v>
      </c>
      <c r="BV92" s="267" t="s">
        <v>868</v>
      </c>
      <c r="BW92" s="267" t="s">
        <v>868</v>
      </c>
      <c r="BX92" s="267" t="s">
        <v>868</v>
      </c>
      <c r="BY92" s="267" t="s">
        <v>868</v>
      </c>
      <c r="BZ92" s="267" t="s">
        <v>868</v>
      </c>
      <c r="CA92" s="267" t="s">
        <v>868</v>
      </c>
      <c r="CB92" s="267" t="s">
        <v>868</v>
      </c>
      <c r="CC92" s="267" t="s">
        <v>868</v>
      </c>
      <c r="CD92" s="267"/>
    </row>
    <row r="93" spans="1:82" ht="36" x14ac:dyDescent="0.25">
      <c r="A93" s="58" t="s">
        <v>406</v>
      </c>
      <c r="B93" s="259" t="s">
        <v>882</v>
      </c>
      <c r="C93" s="85"/>
      <c r="D93" s="267" t="s">
        <v>868</v>
      </c>
      <c r="E93" s="267" t="s">
        <v>868</v>
      </c>
      <c r="F93" s="267" t="s">
        <v>868</v>
      </c>
      <c r="G93" s="267" t="s">
        <v>868</v>
      </c>
      <c r="H93" s="267" t="s">
        <v>868</v>
      </c>
      <c r="I93" s="267" t="s">
        <v>868</v>
      </c>
      <c r="J93" s="267" t="s">
        <v>868</v>
      </c>
      <c r="K93" s="267" t="s">
        <v>868</v>
      </c>
      <c r="L93" s="267" t="s">
        <v>868</v>
      </c>
      <c r="M93" s="267" t="s">
        <v>868</v>
      </c>
      <c r="N93" s="267" t="s">
        <v>868</v>
      </c>
      <c r="O93" s="267" t="s">
        <v>868</v>
      </c>
      <c r="P93" s="267" t="s">
        <v>868</v>
      </c>
      <c r="Q93" s="267" t="s">
        <v>868</v>
      </c>
      <c r="R93" s="267" t="s">
        <v>868</v>
      </c>
      <c r="S93" s="267" t="s">
        <v>868</v>
      </c>
      <c r="T93" s="267" t="s">
        <v>868</v>
      </c>
      <c r="U93" s="267" t="s">
        <v>868</v>
      </c>
      <c r="V93" s="267" t="s">
        <v>868</v>
      </c>
      <c r="W93" s="267" t="s">
        <v>868</v>
      </c>
      <c r="X93" s="267" t="s">
        <v>868</v>
      </c>
      <c r="Y93" s="267" t="s">
        <v>868</v>
      </c>
      <c r="Z93" s="267" t="s">
        <v>868</v>
      </c>
      <c r="AA93" s="267" t="s">
        <v>868</v>
      </c>
      <c r="AB93" s="267" t="s">
        <v>868</v>
      </c>
      <c r="AC93" s="267" t="s">
        <v>868</v>
      </c>
      <c r="AD93" s="267" t="s">
        <v>868</v>
      </c>
      <c r="AE93" s="267" t="s">
        <v>868</v>
      </c>
      <c r="AF93" s="267" t="s">
        <v>868</v>
      </c>
      <c r="AG93" s="267" t="s">
        <v>868</v>
      </c>
      <c r="AH93" s="267" t="s">
        <v>868</v>
      </c>
      <c r="AI93" s="267" t="s">
        <v>868</v>
      </c>
      <c r="AJ93" s="267" t="s">
        <v>868</v>
      </c>
      <c r="AK93" s="267" t="s">
        <v>868</v>
      </c>
      <c r="AL93" s="267" t="s">
        <v>868</v>
      </c>
      <c r="AM93" s="267" t="s">
        <v>868</v>
      </c>
      <c r="AN93" s="267" t="s">
        <v>868</v>
      </c>
      <c r="AO93" s="267" t="s">
        <v>868</v>
      </c>
      <c r="AP93" s="267" t="s">
        <v>868</v>
      </c>
      <c r="AQ93" s="267" t="s">
        <v>868</v>
      </c>
      <c r="AR93" s="267" t="s">
        <v>868</v>
      </c>
      <c r="AS93" s="267" t="s">
        <v>868</v>
      </c>
      <c r="AT93" s="267" t="s">
        <v>868</v>
      </c>
      <c r="AU93" s="267" t="s">
        <v>868</v>
      </c>
      <c r="AV93" s="267" t="s">
        <v>868</v>
      </c>
      <c r="AW93" s="267" t="s">
        <v>868</v>
      </c>
      <c r="AX93" s="267" t="s">
        <v>868</v>
      </c>
      <c r="AY93" s="267" t="s">
        <v>868</v>
      </c>
      <c r="AZ93" s="267" t="s">
        <v>868</v>
      </c>
      <c r="BA93" s="267" t="s">
        <v>868</v>
      </c>
      <c r="BB93" s="267" t="s">
        <v>868</v>
      </c>
      <c r="BC93" s="267" t="s">
        <v>868</v>
      </c>
      <c r="BD93" s="267" t="s">
        <v>868</v>
      </c>
      <c r="BE93" s="267" t="s">
        <v>868</v>
      </c>
      <c r="BF93" s="267" t="s">
        <v>868</v>
      </c>
      <c r="BG93" s="267" t="s">
        <v>868</v>
      </c>
      <c r="BH93" s="267" t="s">
        <v>868</v>
      </c>
      <c r="BI93" s="267" t="s">
        <v>868</v>
      </c>
      <c r="BJ93" s="267" t="s">
        <v>868</v>
      </c>
      <c r="BK93" s="267" t="s">
        <v>868</v>
      </c>
      <c r="BL93" s="267" t="s">
        <v>868</v>
      </c>
      <c r="BM93" s="267" t="s">
        <v>868</v>
      </c>
      <c r="BN93" s="267" t="s">
        <v>868</v>
      </c>
      <c r="BO93" s="267" t="s">
        <v>868</v>
      </c>
      <c r="BP93" s="267" t="s">
        <v>868</v>
      </c>
      <c r="BQ93" s="267" t="s">
        <v>868</v>
      </c>
      <c r="BR93" s="267" t="s">
        <v>868</v>
      </c>
      <c r="BS93" s="267" t="s">
        <v>868</v>
      </c>
      <c r="BT93" s="267" t="s">
        <v>868</v>
      </c>
      <c r="BU93" s="267" t="s">
        <v>868</v>
      </c>
      <c r="BV93" s="267" t="s">
        <v>868</v>
      </c>
      <c r="BW93" s="267" t="s">
        <v>868</v>
      </c>
      <c r="BX93" s="267" t="s">
        <v>868</v>
      </c>
      <c r="BY93" s="267" t="s">
        <v>868</v>
      </c>
      <c r="BZ93" s="267" t="s">
        <v>868</v>
      </c>
      <c r="CA93" s="267" t="s">
        <v>868</v>
      </c>
      <c r="CB93" s="267" t="s">
        <v>868</v>
      </c>
      <c r="CC93" s="267" t="s">
        <v>868</v>
      </c>
      <c r="CD93" s="267"/>
    </row>
    <row r="94" spans="1:82" ht="36" x14ac:dyDescent="0.25">
      <c r="A94" s="58" t="s">
        <v>883</v>
      </c>
      <c r="B94" s="259" t="s">
        <v>884</v>
      </c>
      <c r="C94" s="85"/>
      <c r="D94" s="267" t="s">
        <v>868</v>
      </c>
      <c r="E94" s="267" t="s">
        <v>868</v>
      </c>
      <c r="F94" s="267" t="s">
        <v>868</v>
      </c>
      <c r="G94" s="267" t="s">
        <v>868</v>
      </c>
      <c r="H94" s="267" t="s">
        <v>868</v>
      </c>
      <c r="I94" s="267" t="s">
        <v>868</v>
      </c>
      <c r="J94" s="267" t="s">
        <v>868</v>
      </c>
      <c r="K94" s="267" t="s">
        <v>868</v>
      </c>
      <c r="L94" s="267" t="s">
        <v>868</v>
      </c>
      <c r="M94" s="267" t="s">
        <v>868</v>
      </c>
      <c r="N94" s="267" t="s">
        <v>868</v>
      </c>
      <c r="O94" s="267" t="s">
        <v>868</v>
      </c>
      <c r="P94" s="267" t="s">
        <v>868</v>
      </c>
      <c r="Q94" s="267" t="s">
        <v>868</v>
      </c>
      <c r="R94" s="267" t="s">
        <v>868</v>
      </c>
      <c r="S94" s="267" t="s">
        <v>868</v>
      </c>
      <c r="T94" s="267" t="s">
        <v>868</v>
      </c>
      <c r="U94" s="267" t="s">
        <v>868</v>
      </c>
      <c r="V94" s="267" t="s">
        <v>868</v>
      </c>
      <c r="W94" s="267" t="s">
        <v>868</v>
      </c>
      <c r="X94" s="267" t="s">
        <v>868</v>
      </c>
      <c r="Y94" s="267" t="s">
        <v>868</v>
      </c>
      <c r="Z94" s="267" t="s">
        <v>868</v>
      </c>
      <c r="AA94" s="267" t="s">
        <v>868</v>
      </c>
      <c r="AB94" s="267" t="s">
        <v>868</v>
      </c>
      <c r="AC94" s="267" t="s">
        <v>868</v>
      </c>
      <c r="AD94" s="267" t="s">
        <v>868</v>
      </c>
      <c r="AE94" s="267" t="s">
        <v>868</v>
      </c>
      <c r="AF94" s="267" t="s">
        <v>868</v>
      </c>
      <c r="AG94" s="267" t="s">
        <v>868</v>
      </c>
      <c r="AH94" s="267" t="s">
        <v>868</v>
      </c>
      <c r="AI94" s="267" t="s">
        <v>868</v>
      </c>
      <c r="AJ94" s="267" t="s">
        <v>868</v>
      </c>
      <c r="AK94" s="267" t="s">
        <v>868</v>
      </c>
      <c r="AL94" s="267" t="s">
        <v>868</v>
      </c>
      <c r="AM94" s="267" t="s">
        <v>868</v>
      </c>
      <c r="AN94" s="267" t="s">
        <v>868</v>
      </c>
      <c r="AO94" s="267" t="s">
        <v>868</v>
      </c>
      <c r="AP94" s="267" t="s">
        <v>868</v>
      </c>
      <c r="AQ94" s="267" t="s">
        <v>868</v>
      </c>
      <c r="AR94" s="267" t="s">
        <v>868</v>
      </c>
      <c r="AS94" s="267" t="s">
        <v>868</v>
      </c>
      <c r="AT94" s="267" t="s">
        <v>868</v>
      </c>
      <c r="AU94" s="267" t="s">
        <v>868</v>
      </c>
      <c r="AV94" s="267" t="s">
        <v>868</v>
      </c>
      <c r="AW94" s="267" t="s">
        <v>868</v>
      </c>
      <c r="AX94" s="267" t="s">
        <v>868</v>
      </c>
      <c r="AY94" s="267" t="s">
        <v>868</v>
      </c>
      <c r="AZ94" s="267" t="s">
        <v>868</v>
      </c>
      <c r="BA94" s="267" t="s">
        <v>868</v>
      </c>
      <c r="BB94" s="267" t="s">
        <v>868</v>
      </c>
      <c r="BC94" s="267" t="s">
        <v>868</v>
      </c>
      <c r="BD94" s="267" t="s">
        <v>868</v>
      </c>
      <c r="BE94" s="267" t="s">
        <v>868</v>
      </c>
      <c r="BF94" s="267" t="s">
        <v>868</v>
      </c>
      <c r="BG94" s="267" t="s">
        <v>868</v>
      </c>
      <c r="BH94" s="267" t="s">
        <v>868</v>
      </c>
      <c r="BI94" s="267" t="s">
        <v>868</v>
      </c>
      <c r="BJ94" s="267" t="s">
        <v>868</v>
      </c>
      <c r="BK94" s="267" t="s">
        <v>868</v>
      </c>
      <c r="BL94" s="267" t="s">
        <v>868</v>
      </c>
      <c r="BM94" s="267" t="s">
        <v>868</v>
      </c>
      <c r="BN94" s="267" t="s">
        <v>868</v>
      </c>
      <c r="BO94" s="267" t="s">
        <v>868</v>
      </c>
      <c r="BP94" s="267" t="s">
        <v>868</v>
      </c>
      <c r="BQ94" s="267" t="s">
        <v>868</v>
      </c>
      <c r="BR94" s="267" t="s">
        <v>868</v>
      </c>
      <c r="BS94" s="267" t="s">
        <v>868</v>
      </c>
      <c r="BT94" s="267" t="s">
        <v>868</v>
      </c>
      <c r="BU94" s="267" t="s">
        <v>868</v>
      </c>
      <c r="BV94" s="267" t="s">
        <v>868</v>
      </c>
      <c r="BW94" s="267" t="s">
        <v>868</v>
      </c>
      <c r="BX94" s="267" t="s">
        <v>868</v>
      </c>
      <c r="BY94" s="267" t="s">
        <v>868</v>
      </c>
      <c r="BZ94" s="267" t="s">
        <v>868</v>
      </c>
      <c r="CA94" s="267" t="s">
        <v>868</v>
      </c>
      <c r="CB94" s="267" t="s">
        <v>868</v>
      </c>
      <c r="CC94" s="267" t="s">
        <v>868</v>
      </c>
      <c r="CD94" s="267"/>
    </row>
    <row r="95" spans="1:82" ht="36" x14ac:dyDescent="0.25">
      <c r="A95" s="58" t="s">
        <v>885</v>
      </c>
      <c r="B95" s="259" t="s">
        <v>886</v>
      </c>
      <c r="C95" s="85"/>
      <c r="D95" s="267" t="s">
        <v>868</v>
      </c>
      <c r="E95" s="267" t="s">
        <v>868</v>
      </c>
      <c r="F95" s="267" t="s">
        <v>868</v>
      </c>
      <c r="G95" s="267" t="s">
        <v>868</v>
      </c>
      <c r="H95" s="267" t="s">
        <v>868</v>
      </c>
      <c r="I95" s="267" t="s">
        <v>868</v>
      </c>
      <c r="J95" s="267" t="s">
        <v>868</v>
      </c>
      <c r="K95" s="267" t="s">
        <v>868</v>
      </c>
      <c r="L95" s="267" t="s">
        <v>868</v>
      </c>
      <c r="M95" s="267" t="s">
        <v>868</v>
      </c>
      <c r="N95" s="267" t="s">
        <v>868</v>
      </c>
      <c r="O95" s="267" t="s">
        <v>868</v>
      </c>
      <c r="P95" s="267" t="s">
        <v>868</v>
      </c>
      <c r="Q95" s="267" t="s">
        <v>868</v>
      </c>
      <c r="R95" s="267" t="s">
        <v>868</v>
      </c>
      <c r="S95" s="267" t="s">
        <v>868</v>
      </c>
      <c r="T95" s="267" t="s">
        <v>868</v>
      </c>
      <c r="U95" s="267" t="s">
        <v>868</v>
      </c>
      <c r="V95" s="267" t="s">
        <v>868</v>
      </c>
      <c r="W95" s="267" t="s">
        <v>868</v>
      </c>
      <c r="X95" s="267" t="s">
        <v>868</v>
      </c>
      <c r="Y95" s="267" t="s">
        <v>868</v>
      </c>
      <c r="Z95" s="267" t="s">
        <v>868</v>
      </c>
      <c r="AA95" s="267" t="s">
        <v>868</v>
      </c>
      <c r="AB95" s="267" t="s">
        <v>868</v>
      </c>
      <c r="AC95" s="267" t="s">
        <v>868</v>
      </c>
      <c r="AD95" s="267" t="s">
        <v>868</v>
      </c>
      <c r="AE95" s="267" t="s">
        <v>868</v>
      </c>
      <c r="AF95" s="267" t="s">
        <v>868</v>
      </c>
      <c r="AG95" s="267" t="s">
        <v>868</v>
      </c>
      <c r="AH95" s="267" t="s">
        <v>868</v>
      </c>
      <c r="AI95" s="267" t="s">
        <v>868</v>
      </c>
      <c r="AJ95" s="267" t="s">
        <v>868</v>
      </c>
      <c r="AK95" s="267" t="s">
        <v>868</v>
      </c>
      <c r="AL95" s="267" t="s">
        <v>868</v>
      </c>
      <c r="AM95" s="267" t="s">
        <v>868</v>
      </c>
      <c r="AN95" s="267" t="s">
        <v>868</v>
      </c>
      <c r="AO95" s="267" t="s">
        <v>868</v>
      </c>
      <c r="AP95" s="267" t="s">
        <v>868</v>
      </c>
      <c r="AQ95" s="267" t="s">
        <v>868</v>
      </c>
      <c r="AR95" s="267" t="s">
        <v>868</v>
      </c>
      <c r="AS95" s="267" t="s">
        <v>868</v>
      </c>
      <c r="AT95" s="267" t="s">
        <v>868</v>
      </c>
      <c r="AU95" s="267" t="s">
        <v>868</v>
      </c>
      <c r="AV95" s="267" t="s">
        <v>868</v>
      </c>
      <c r="AW95" s="267" t="s">
        <v>868</v>
      </c>
      <c r="AX95" s="267" t="s">
        <v>868</v>
      </c>
      <c r="AY95" s="267" t="s">
        <v>868</v>
      </c>
      <c r="AZ95" s="267" t="s">
        <v>868</v>
      </c>
      <c r="BA95" s="267" t="s">
        <v>868</v>
      </c>
      <c r="BB95" s="267" t="s">
        <v>868</v>
      </c>
      <c r="BC95" s="267" t="s">
        <v>868</v>
      </c>
      <c r="BD95" s="267" t="s">
        <v>868</v>
      </c>
      <c r="BE95" s="267" t="s">
        <v>868</v>
      </c>
      <c r="BF95" s="267" t="s">
        <v>868</v>
      </c>
      <c r="BG95" s="267" t="s">
        <v>868</v>
      </c>
      <c r="BH95" s="267" t="s">
        <v>868</v>
      </c>
      <c r="BI95" s="267" t="s">
        <v>868</v>
      </c>
      <c r="BJ95" s="267" t="s">
        <v>868</v>
      </c>
      <c r="BK95" s="267" t="s">
        <v>868</v>
      </c>
      <c r="BL95" s="267" t="s">
        <v>868</v>
      </c>
      <c r="BM95" s="267" t="s">
        <v>868</v>
      </c>
      <c r="BN95" s="267" t="s">
        <v>868</v>
      </c>
      <c r="BO95" s="267" t="s">
        <v>868</v>
      </c>
      <c r="BP95" s="267" t="s">
        <v>868</v>
      </c>
      <c r="BQ95" s="267" t="s">
        <v>868</v>
      </c>
      <c r="BR95" s="267" t="s">
        <v>868</v>
      </c>
      <c r="BS95" s="267" t="s">
        <v>868</v>
      </c>
      <c r="BT95" s="267" t="s">
        <v>868</v>
      </c>
      <c r="BU95" s="267" t="s">
        <v>868</v>
      </c>
      <c r="BV95" s="267" t="s">
        <v>868</v>
      </c>
      <c r="BW95" s="267" t="s">
        <v>868</v>
      </c>
      <c r="BX95" s="267" t="s">
        <v>868</v>
      </c>
      <c r="BY95" s="267" t="s">
        <v>868</v>
      </c>
      <c r="BZ95" s="267" t="s">
        <v>868</v>
      </c>
      <c r="CA95" s="267" t="s">
        <v>868</v>
      </c>
      <c r="CB95" s="267" t="s">
        <v>868</v>
      </c>
      <c r="CC95" s="267" t="s">
        <v>868</v>
      </c>
      <c r="CD95" s="267"/>
    </row>
    <row r="96" spans="1:82" ht="24" x14ac:dyDescent="0.25">
      <c r="A96" s="58" t="s">
        <v>405</v>
      </c>
      <c r="B96" s="259" t="s">
        <v>887</v>
      </c>
      <c r="C96" s="85"/>
      <c r="D96" s="267" t="s">
        <v>868</v>
      </c>
      <c r="E96" s="267">
        <f>SUM(E97:E101)</f>
        <v>0</v>
      </c>
      <c r="F96" s="267">
        <f t="shared" ref="F96:BQ96" si="97">SUM(F97:F101)</f>
        <v>0</v>
      </c>
      <c r="G96" s="267">
        <f t="shared" si="97"/>
        <v>0</v>
      </c>
      <c r="H96" s="267">
        <f t="shared" si="97"/>
        <v>0</v>
      </c>
      <c r="I96" s="318">
        <f t="shared" si="97"/>
        <v>2.5</v>
      </c>
      <c r="J96" s="267">
        <f t="shared" si="97"/>
        <v>0</v>
      </c>
      <c r="K96" s="267">
        <f t="shared" si="97"/>
        <v>0</v>
      </c>
      <c r="L96" s="267">
        <f t="shared" si="97"/>
        <v>0</v>
      </c>
      <c r="M96" s="267">
        <f t="shared" si="97"/>
        <v>0</v>
      </c>
      <c r="N96" s="267">
        <f t="shared" si="97"/>
        <v>0</v>
      </c>
      <c r="O96" s="267">
        <f t="shared" si="97"/>
        <v>0</v>
      </c>
      <c r="P96" s="267">
        <f t="shared" si="97"/>
        <v>0</v>
      </c>
      <c r="Q96" s="267">
        <f t="shared" si="97"/>
        <v>0</v>
      </c>
      <c r="R96" s="267">
        <f t="shared" si="97"/>
        <v>0</v>
      </c>
      <c r="S96" s="267">
        <f t="shared" si="97"/>
        <v>0</v>
      </c>
      <c r="T96" s="267">
        <f t="shared" si="97"/>
        <v>0</v>
      </c>
      <c r="U96" s="267">
        <f t="shared" si="97"/>
        <v>0</v>
      </c>
      <c r="V96" s="267">
        <f t="shared" si="97"/>
        <v>0</v>
      </c>
      <c r="W96" s="267">
        <f t="shared" si="97"/>
        <v>0</v>
      </c>
      <c r="X96" s="267">
        <f t="shared" si="97"/>
        <v>0</v>
      </c>
      <c r="Y96" s="267">
        <f t="shared" si="97"/>
        <v>0</v>
      </c>
      <c r="Z96" s="267">
        <f t="shared" si="97"/>
        <v>0</v>
      </c>
      <c r="AA96" s="267">
        <f t="shared" si="97"/>
        <v>0</v>
      </c>
      <c r="AB96" s="267">
        <f t="shared" si="97"/>
        <v>0</v>
      </c>
      <c r="AC96" s="267">
        <f t="shared" si="97"/>
        <v>0</v>
      </c>
      <c r="AD96" s="318">
        <f t="shared" si="97"/>
        <v>2.5</v>
      </c>
      <c r="AE96" s="267">
        <f t="shared" si="97"/>
        <v>0</v>
      </c>
      <c r="AF96" s="267">
        <f t="shared" si="97"/>
        <v>0</v>
      </c>
      <c r="AG96" s="267">
        <f t="shared" si="97"/>
        <v>0</v>
      </c>
      <c r="AH96" s="267">
        <f t="shared" si="97"/>
        <v>0</v>
      </c>
      <c r="AI96" s="267">
        <f t="shared" si="97"/>
        <v>0</v>
      </c>
      <c r="AJ96" s="267">
        <f t="shared" si="97"/>
        <v>0</v>
      </c>
      <c r="AK96" s="267">
        <f t="shared" si="97"/>
        <v>0</v>
      </c>
      <c r="AL96" s="267">
        <f t="shared" si="97"/>
        <v>0</v>
      </c>
      <c r="AM96" s="267">
        <f t="shared" si="97"/>
        <v>0</v>
      </c>
      <c r="AN96" s="267">
        <f t="shared" si="97"/>
        <v>0</v>
      </c>
      <c r="AO96" s="267">
        <f t="shared" si="97"/>
        <v>0</v>
      </c>
      <c r="AP96" s="267">
        <f t="shared" si="97"/>
        <v>0</v>
      </c>
      <c r="AQ96" s="267">
        <f t="shared" si="97"/>
        <v>0</v>
      </c>
      <c r="AR96" s="267">
        <f t="shared" si="97"/>
        <v>0</v>
      </c>
      <c r="AS96" s="267">
        <f t="shared" si="97"/>
        <v>0</v>
      </c>
      <c r="AT96" s="267">
        <f t="shared" si="97"/>
        <v>0</v>
      </c>
      <c r="AU96" s="267">
        <f t="shared" si="97"/>
        <v>0</v>
      </c>
      <c r="AV96" s="267">
        <f t="shared" si="97"/>
        <v>0</v>
      </c>
      <c r="AW96" s="267">
        <f t="shared" si="97"/>
        <v>0</v>
      </c>
      <c r="AX96" s="267">
        <f t="shared" si="97"/>
        <v>0</v>
      </c>
      <c r="AY96" s="267">
        <f t="shared" si="97"/>
        <v>0</v>
      </c>
      <c r="AZ96" s="267">
        <f t="shared" si="97"/>
        <v>0</v>
      </c>
      <c r="BA96" s="267">
        <f t="shared" si="97"/>
        <v>0</v>
      </c>
      <c r="BB96" s="267">
        <f t="shared" si="97"/>
        <v>0</v>
      </c>
      <c r="BC96" s="267">
        <f t="shared" si="97"/>
        <v>0</v>
      </c>
      <c r="BD96" s="267">
        <f t="shared" si="97"/>
        <v>0</v>
      </c>
      <c r="BE96" s="267">
        <f t="shared" si="97"/>
        <v>0</v>
      </c>
      <c r="BF96" s="267">
        <f t="shared" si="97"/>
        <v>0</v>
      </c>
      <c r="BG96" s="267">
        <f t="shared" si="97"/>
        <v>0</v>
      </c>
      <c r="BH96" s="267">
        <f t="shared" si="97"/>
        <v>0</v>
      </c>
      <c r="BI96" s="267">
        <f t="shared" si="97"/>
        <v>0</v>
      </c>
      <c r="BJ96" s="267">
        <f t="shared" si="97"/>
        <v>0</v>
      </c>
      <c r="BK96" s="267">
        <f t="shared" si="97"/>
        <v>0</v>
      </c>
      <c r="BL96" s="267">
        <f t="shared" si="97"/>
        <v>0</v>
      </c>
      <c r="BM96" s="267">
        <f t="shared" si="97"/>
        <v>0</v>
      </c>
      <c r="BN96" s="267">
        <f t="shared" si="97"/>
        <v>0</v>
      </c>
      <c r="BO96" s="267">
        <f t="shared" si="97"/>
        <v>0</v>
      </c>
      <c r="BP96" s="291">
        <f t="shared" si="97"/>
        <v>0</v>
      </c>
      <c r="BQ96" s="267">
        <f t="shared" si="97"/>
        <v>0</v>
      </c>
      <c r="BR96" s="267">
        <f t="shared" ref="BR96:CC96" si="98">SUM(BR97:BR101)</f>
        <v>0</v>
      </c>
      <c r="BS96" s="267">
        <f t="shared" si="98"/>
        <v>0</v>
      </c>
      <c r="BT96" s="267">
        <f t="shared" si="98"/>
        <v>0</v>
      </c>
      <c r="BU96" s="267">
        <f t="shared" si="98"/>
        <v>0</v>
      </c>
      <c r="BV96" s="267">
        <f t="shared" si="98"/>
        <v>0</v>
      </c>
      <c r="BW96" s="291">
        <f t="shared" si="98"/>
        <v>0</v>
      </c>
      <c r="BX96" s="267">
        <f t="shared" si="98"/>
        <v>0</v>
      </c>
      <c r="BY96" s="267">
        <f t="shared" si="98"/>
        <v>0</v>
      </c>
      <c r="BZ96" s="267">
        <f t="shared" si="98"/>
        <v>0</v>
      </c>
      <c r="CA96" s="291">
        <f t="shared" si="98"/>
        <v>0</v>
      </c>
      <c r="CB96" s="267">
        <f t="shared" si="98"/>
        <v>0</v>
      </c>
      <c r="CC96" s="267">
        <f t="shared" si="98"/>
        <v>0</v>
      </c>
      <c r="CD96" s="267"/>
    </row>
    <row r="97" spans="1:82" ht="24" x14ac:dyDescent="0.25">
      <c r="A97" s="257" t="s">
        <v>403</v>
      </c>
      <c r="B97" s="258" t="str">
        <f>'10'!B108</f>
        <v xml:space="preserve">Строительство КЛ-10,0 кВ от опоры  Ф-112  до опоры в сторону ТП-83   L= 2,5 км </v>
      </c>
      <c r="C97" s="267" t="str">
        <f>'10'!C108</f>
        <v>O_GES_07</v>
      </c>
      <c r="D97" s="267" t="s">
        <v>868</v>
      </c>
      <c r="E97" s="271">
        <f t="shared" ref="E97:E100" si="99">L97+S97+Z97+AG97</f>
        <v>0</v>
      </c>
      <c r="F97" s="271">
        <f t="shared" ref="F97:F100" si="100">M97+T97+AA97+AH97</f>
        <v>0</v>
      </c>
      <c r="G97" s="271">
        <f t="shared" ref="G97:G100" si="101">N97+U97+AB97+AI97</f>
        <v>0</v>
      </c>
      <c r="H97" s="271">
        <f t="shared" ref="H97:H100" si="102">O97+V97+AC97+AJ97</f>
        <v>0</v>
      </c>
      <c r="I97" s="292">
        <f t="shared" ref="I97:I100" si="103">P97+W97+AD97+AK97</f>
        <v>2.5</v>
      </c>
      <c r="J97" s="271">
        <f t="shared" ref="J97:J100" si="104">Q97+X97+AE97+AL97</f>
        <v>0</v>
      </c>
      <c r="K97" s="271">
        <f t="shared" ref="K97:K100" si="105">R97+Y97+AF97+AM97</f>
        <v>0</v>
      </c>
      <c r="L97" s="267"/>
      <c r="M97" s="267"/>
      <c r="N97" s="267"/>
      <c r="O97" s="267"/>
      <c r="P97" s="267"/>
      <c r="Q97" s="267"/>
      <c r="R97" s="267"/>
      <c r="S97" s="267"/>
      <c r="T97" s="267"/>
      <c r="U97" s="267"/>
      <c r="V97" s="267"/>
      <c r="W97" s="267"/>
      <c r="X97" s="267"/>
      <c r="Y97" s="267"/>
      <c r="Z97" s="267"/>
      <c r="AA97" s="267"/>
      <c r="AB97" s="267"/>
      <c r="AC97" s="267"/>
      <c r="AD97" s="292">
        <v>2.5</v>
      </c>
      <c r="AE97" s="267"/>
      <c r="AF97" s="267"/>
      <c r="AG97" s="271"/>
      <c r="AH97" s="267"/>
      <c r="AI97" s="267"/>
      <c r="AJ97" s="267"/>
      <c r="AK97" s="267"/>
      <c r="AL97" s="267"/>
      <c r="AM97" s="267"/>
      <c r="AN97" s="271">
        <f t="shared" ref="AN97:AN100" si="106">AU97+BB97+BI97+BP97</f>
        <v>0</v>
      </c>
      <c r="AO97" s="271">
        <f t="shared" ref="AO97:AO100" si="107">AV97+BC97+BJ97+BQ97</f>
        <v>0</v>
      </c>
      <c r="AP97" s="271">
        <f t="shared" ref="AP97:AP100" si="108">AW97+BD97+BK97+BR97</f>
        <v>0</v>
      </c>
      <c r="AQ97" s="271">
        <f t="shared" ref="AQ97:AQ100" si="109">AX97+BE97+BL97+BS97</f>
        <v>0</v>
      </c>
      <c r="AR97" s="271">
        <f t="shared" ref="AR97:AR100" si="110">AY97+BF97+BM97+BT97</f>
        <v>0</v>
      </c>
      <c r="AS97" s="271">
        <f t="shared" ref="AS97:AS100" si="111">AZ97+BG97+BN97+BU97</f>
        <v>0</v>
      </c>
      <c r="AT97" s="271">
        <f t="shared" ref="AT97:AT100" si="112">BA97+BH97+BO97+BV97</f>
        <v>0</v>
      </c>
      <c r="AU97" s="271"/>
      <c r="AV97" s="271"/>
      <c r="AW97" s="271"/>
      <c r="AX97" s="271"/>
      <c r="AY97" s="271"/>
      <c r="AZ97" s="271"/>
      <c r="BA97" s="271"/>
      <c r="BB97" s="271"/>
      <c r="BC97" s="271"/>
      <c r="BD97" s="271"/>
      <c r="BE97" s="271"/>
      <c r="BF97" s="271"/>
      <c r="BG97" s="271"/>
      <c r="BH97" s="271"/>
      <c r="BI97" s="271"/>
      <c r="BJ97" s="271"/>
      <c r="BK97" s="271"/>
      <c r="BL97" s="271"/>
      <c r="BM97" s="271"/>
      <c r="BN97" s="271"/>
      <c r="BO97" s="271"/>
      <c r="BP97" s="134"/>
      <c r="BQ97" s="271"/>
      <c r="BR97" s="271"/>
      <c r="BS97" s="271"/>
      <c r="BT97" s="271"/>
      <c r="BU97" s="271"/>
      <c r="BV97" s="271"/>
      <c r="BW97" s="134">
        <f>BB97-S97</f>
        <v>0</v>
      </c>
      <c r="BX97" s="134">
        <f t="shared" ref="BX97" si="113">BC97-T97</f>
        <v>0</v>
      </c>
      <c r="BY97" s="134">
        <f t="shared" ref="BY97" si="114">BD97-U97</f>
        <v>0</v>
      </c>
      <c r="BZ97" s="134">
        <f t="shared" ref="BZ97" si="115">BE97-V97</f>
        <v>0</v>
      </c>
      <c r="CA97" s="134">
        <f t="shared" ref="CA97" si="116">BF97-W97</f>
        <v>0</v>
      </c>
      <c r="CB97" s="134">
        <f t="shared" ref="CB97" si="117">BG97-X97</f>
        <v>0</v>
      </c>
      <c r="CC97" s="134">
        <f t="shared" ref="CC97" si="118">BH97-Y97</f>
        <v>0</v>
      </c>
      <c r="CD97" s="267"/>
    </row>
    <row r="98" spans="1:82" hidden="1" x14ac:dyDescent="0.25">
      <c r="A98" s="257" t="s">
        <v>403</v>
      </c>
      <c r="B98" s="258">
        <f>'10'!B109</f>
        <v>0</v>
      </c>
      <c r="C98" s="267">
        <f>'10'!C109</f>
        <v>0</v>
      </c>
      <c r="D98" s="267"/>
      <c r="E98" s="271">
        <f t="shared" si="99"/>
        <v>0</v>
      </c>
      <c r="F98" s="271">
        <f t="shared" si="100"/>
        <v>0</v>
      </c>
      <c r="G98" s="271">
        <f t="shared" si="101"/>
        <v>0</v>
      </c>
      <c r="H98" s="271">
        <f t="shared" si="102"/>
        <v>0</v>
      </c>
      <c r="I98" s="271">
        <f t="shared" si="103"/>
        <v>0</v>
      </c>
      <c r="J98" s="271">
        <f t="shared" si="104"/>
        <v>0</v>
      </c>
      <c r="K98" s="271">
        <f t="shared" si="105"/>
        <v>0</v>
      </c>
      <c r="L98" s="267"/>
      <c r="M98" s="267"/>
      <c r="N98" s="271"/>
      <c r="O98" s="267"/>
      <c r="P98" s="267"/>
      <c r="Q98" s="267"/>
      <c r="R98" s="267"/>
      <c r="S98" s="267"/>
      <c r="T98" s="267"/>
      <c r="U98" s="267"/>
      <c r="V98" s="267"/>
      <c r="W98" s="267"/>
      <c r="X98" s="267"/>
      <c r="Y98" s="267"/>
      <c r="Z98" s="267"/>
      <c r="AA98" s="267"/>
      <c r="AB98" s="267"/>
      <c r="AC98" s="267"/>
      <c r="AD98" s="267"/>
      <c r="AE98" s="267"/>
      <c r="AF98" s="267"/>
      <c r="AG98" s="267"/>
      <c r="AH98" s="267"/>
      <c r="AI98" s="267"/>
      <c r="AJ98" s="267"/>
      <c r="AK98" s="267"/>
      <c r="AL98" s="267"/>
      <c r="AM98" s="267"/>
      <c r="AN98" s="271">
        <f t="shared" si="106"/>
        <v>0</v>
      </c>
      <c r="AO98" s="271">
        <f t="shared" si="107"/>
        <v>0</v>
      </c>
      <c r="AP98" s="271">
        <f t="shared" si="108"/>
        <v>0</v>
      </c>
      <c r="AQ98" s="271">
        <f t="shared" si="109"/>
        <v>0</v>
      </c>
      <c r="AR98" s="271">
        <f t="shared" si="110"/>
        <v>0</v>
      </c>
      <c r="AS98" s="271">
        <f t="shared" si="111"/>
        <v>0</v>
      </c>
      <c r="AT98" s="271">
        <f t="shared" si="112"/>
        <v>0</v>
      </c>
      <c r="AU98" s="271"/>
      <c r="AV98" s="271"/>
      <c r="AW98" s="271"/>
      <c r="AX98" s="271"/>
      <c r="AY98" s="271"/>
      <c r="AZ98" s="271"/>
      <c r="BA98" s="271"/>
      <c r="BB98" s="271"/>
      <c r="BC98" s="271"/>
      <c r="BD98" s="271"/>
      <c r="BE98" s="271"/>
      <c r="BF98" s="271"/>
      <c r="BG98" s="271"/>
      <c r="BH98" s="271"/>
      <c r="BI98" s="271"/>
      <c r="BJ98" s="271"/>
      <c r="BK98" s="271"/>
      <c r="BL98" s="271"/>
      <c r="BM98" s="271"/>
      <c r="BN98" s="271"/>
      <c r="BO98" s="271"/>
      <c r="BP98" s="271"/>
      <c r="BQ98" s="271"/>
      <c r="BR98" s="271"/>
      <c r="BS98" s="271"/>
      <c r="BT98" s="271"/>
      <c r="BU98" s="271"/>
      <c r="BV98" s="271"/>
      <c r="BW98" s="271"/>
      <c r="BX98" s="271"/>
      <c r="BY98" s="271"/>
      <c r="BZ98" s="271"/>
      <c r="CA98" s="271"/>
      <c r="CB98" s="271"/>
      <c r="CC98" s="271"/>
      <c r="CD98" s="267"/>
    </row>
    <row r="99" spans="1:82" hidden="1" x14ac:dyDescent="0.25">
      <c r="A99" s="257" t="s">
        <v>403</v>
      </c>
      <c r="B99" s="258">
        <f>'10'!B110</f>
        <v>0</v>
      </c>
      <c r="C99" s="267">
        <f>'10'!C110</f>
        <v>0</v>
      </c>
      <c r="D99" s="267"/>
      <c r="E99" s="271">
        <f t="shared" si="99"/>
        <v>0</v>
      </c>
      <c r="F99" s="271">
        <f t="shared" si="100"/>
        <v>0</v>
      </c>
      <c r="G99" s="271">
        <f t="shared" si="101"/>
        <v>0</v>
      </c>
      <c r="H99" s="271">
        <f t="shared" si="102"/>
        <v>0</v>
      </c>
      <c r="I99" s="271">
        <f t="shared" si="103"/>
        <v>0</v>
      </c>
      <c r="J99" s="271">
        <f t="shared" si="104"/>
        <v>0</v>
      </c>
      <c r="K99" s="271">
        <f t="shared" si="105"/>
        <v>0</v>
      </c>
      <c r="L99" s="267"/>
      <c r="M99" s="267"/>
      <c r="N99" s="271"/>
      <c r="O99" s="267"/>
      <c r="P99" s="267"/>
      <c r="Q99" s="267"/>
      <c r="R99" s="267"/>
      <c r="S99" s="267"/>
      <c r="T99" s="267"/>
      <c r="U99" s="267"/>
      <c r="V99" s="267"/>
      <c r="W99" s="267"/>
      <c r="X99" s="267"/>
      <c r="Y99" s="267"/>
      <c r="Z99" s="267"/>
      <c r="AA99" s="267"/>
      <c r="AB99" s="267"/>
      <c r="AC99" s="267"/>
      <c r="AD99" s="267"/>
      <c r="AE99" s="267"/>
      <c r="AF99" s="267"/>
      <c r="AG99" s="267"/>
      <c r="AH99" s="267"/>
      <c r="AI99" s="267"/>
      <c r="AJ99" s="267"/>
      <c r="AK99" s="267"/>
      <c r="AL99" s="267"/>
      <c r="AM99" s="267"/>
      <c r="AN99" s="271">
        <f t="shared" si="106"/>
        <v>0</v>
      </c>
      <c r="AO99" s="271">
        <f t="shared" si="107"/>
        <v>0</v>
      </c>
      <c r="AP99" s="271">
        <f t="shared" si="108"/>
        <v>0</v>
      </c>
      <c r="AQ99" s="271">
        <f t="shared" si="109"/>
        <v>0</v>
      </c>
      <c r="AR99" s="271">
        <f t="shared" si="110"/>
        <v>0</v>
      </c>
      <c r="AS99" s="271">
        <f t="shared" si="111"/>
        <v>0</v>
      </c>
      <c r="AT99" s="271">
        <f t="shared" si="112"/>
        <v>0</v>
      </c>
      <c r="AU99" s="271"/>
      <c r="AV99" s="271"/>
      <c r="AW99" s="271"/>
      <c r="AX99" s="271"/>
      <c r="AY99" s="271"/>
      <c r="AZ99" s="271"/>
      <c r="BA99" s="271"/>
      <c r="BB99" s="271"/>
      <c r="BC99" s="271"/>
      <c r="BD99" s="271"/>
      <c r="BE99" s="271"/>
      <c r="BF99" s="271"/>
      <c r="BG99" s="271"/>
      <c r="BH99" s="271"/>
      <c r="BI99" s="271"/>
      <c r="BJ99" s="271"/>
      <c r="BK99" s="271"/>
      <c r="BL99" s="271"/>
      <c r="BM99" s="271"/>
      <c r="BN99" s="271"/>
      <c r="BO99" s="271"/>
      <c r="BP99" s="271"/>
      <c r="BQ99" s="271"/>
      <c r="BR99" s="271"/>
      <c r="BS99" s="271"/>
      <c r="BT99" s="271"/>
      <c r="BU99" s="271"/>
      <c r="BV99" s="271"/>
      <c r="BW99" s="271"/>
      <c r="BX99" s="271"/>
      <c r="BY99" s="271"/>
      <c r="BZ99" s="271"/>
      <c r="CA99" s="271"/>
      <c r="CB99" s="271"/>
      <c r="CC99" s="271"/>
      <c r="CD99" s="267"/>
    </row>
    <row r="100" spans="1:82" hidden="1" x14ac:dyDescent="0.25">
      <c r="A100" s="257" t="s">
        <v>403</v>
      </c>
      <c r="B100" s="258">
        <f>'10'!B111</f>
        <v>0</v>
      </c>
      <c r="C100" s="267">
        <f>'10'!C111</f>
        <v>0</v>
      </c>
      <c r="D100" s="267"/>
      <c r="E100" s="271">
        <f t="shared" si="99"/>
        <v>0</v>
      </c>
      <c r="F100" s="271">
        <f t="shared" si="100"/>
        <v>0</v>
      </c>
      <c r="G100" s="271">
        <f t="shared" si="101"/>
        <v>0</v>
      </c>
      <c r="H100" s="271">
        <f t="shared" si="102"/>
        <v>0</v>
      </c>
      <c r="I100" s="271">
        <f t="shared" si="103"/>
        <v>0</v>
      </c>
      <c r="J100" s="271">
        <f t="shared" si="104"/>
        <v>0</v>
      </c>
      <c r="K100" s="271">
        <f t="shared" si="105"/>
        <v>0</v>
      </c>
      <c r="L100" s="267"/>
      <c r="M100" s="267"/>
      <c r="N100" s="267"/>
      <c r="O100" s="267"/>
      <c r="P100" s="267"/>
      <c r="Q100" s="267"/>
      <c r="R100" s="267"/>
      <c r="S100" s="267"/>
      <c r="T100" s="267"/>
      <c r="U100" s="271"/>
      <c r="V100" s="267"/>
      <c r="W100" s="267"/>
      <c r="X100" s="267"/>
      <c r="Y100" s="267"/>
      <c r="Z100" s="267"/>
      <c r="AA100" s="267"/>
      <c r="AB100" s="267"/>
      <c r="AC100" s="267"/>
      <c r="AD100" s="267"/>
      <c r="AE100" s="267"/>
      <c r="AF100" s="267"/>
      <c r="AG100" s="267"/>
      <c r="AH100" s="267"/>
      <c r="AI100" s="267"/>
      <c r="AJ100" s="267"/>
      <c r="AK100" s="267"/>
      <c r="AL100" s="267"/>
      <c r="AM100" s="267"/>
      <c r="AN100" s="271">
        <f t="shared" si="106"/>
        <v>0</v>
      </c>
      <c r="AO100" s="271">
        <f t="shared" si="107"/>
        <v>0</v>
      </c>
      <c r="AP100" s="271">
        <f t="shared" si="108"/>
        <v>0</v>
      </c>
      <c r="AQ100" s="271">
        <f t="shared" si="109"/>
        <v>0</v>
      </c>
      <c r="AR100" s="271">
        <f t="shared" si="110"/>
        <v>0</v>
      </c>
      <c r="AS100" s="271">
        <f t="shared" si="111"/>
        <v>0</v>
      </c>
      <c r="AT100" s="271">
        <f t="shared" si="112"/>
        <v>0</v>
      </c>
      <c r="AU100" s="271"/>
      <c r="AV100" s="271"/>
      <c r="AW100" s="271"/>
      <c r="AX100" s="271"/>
      <c r="AY100" s="271"/>
      <c r="AZ100" s="271"/>
      <c r="BA100" s="271"/>
      <c r="BB100" s="271"/>
      <c r="BC100" s="271"/>
      <c r="BD100" s="271"/>
      <c r="BE100" s="271"/>
      <c r="BF100" s="271"/>
      <c r="BG100" s="271"/>
      <c r="BH100" s="271"/>
      <c r="BI100" s="271"/>
      <c r="BJ100" s="271"/>
      <c r="BK100" s="271"/>
      <c r="BL100" s="271"/>
      <c r="BM100" s="271"/>
      <c r="BN100" s="271"/>
      <c r="BO100" s="271"/>
      <c r="BP100" s="271"/>
      <c r="BQ100" s="271"/>
      <c r="BR100" s="271"/>
      <c r="BS100" s="271"/>
      <c r="BT100" s="271"/>
      <c r="BU100" s="271"/>
      <c r="BV100" s="271"/>
      <c r="BW100" s="271"/>
      <c r="BX100" s="271"/>
      <c r="BY100" s="271"/>
      <c r="BZ100" s="271"/>
      <c r="CA100" s="271"/>
      <c r="CB100" s="271"/>
      <c r="CC100" s="271"/>
      <c r="CD100" s="267"/>
    </row>
    <row r="101" spans="1:82" hidden="1" x14ac:dyDescent="0.25">
      <c r="A101" s="257" t="s">
        <v>403</v>
      </c>
      <c r="B101" s="258">
        <f>'10'!B112</f>
        <v>0</v>
      </c>
      <c r="C101" s="267">
        <f>'10'!C112</f>
        <v>0</v>
      </c>
      <c r="D101" s="267"/>
      <c r="E101" s="271">
        <f>L101+S101+Z101+AG101</f>
        <v>0</v>
      </c>
      <c r="F101" s="271">
        <f t="shared" ref="F101" si="119">M101+T101+AA101+AH101</f>
        <v>0</v>
      </c>
      <c r="G101" s="271">
        <f t="shared" ref="G101" si="120">N101+U101+AB101+AI101</f>
        <v>0</v>
      </c>
      <c r="H101" s="271">
        <f t="shared" ref="H101" si="121">O101+V101+AC101+AJ101</f>
        <v>0</v>
      </c>
      <c r="I101" s="271">
        <f t="shared" ref="I101" si="122">P101+W101+AD101+AK101</f>
        <v>0</v>
      </c>
      <c r="J101" s="271">
        <f t="shared" ref="J101" si="123">Q101+X101+AE101+AL101</f>
        <v>0</v>
      </c>
      <c r="K101" s="271">
        <f t="shared" ref="K101" si="124">R101+Y101+AF101+AM101</f>
        <v>0</v>
      </c>
      <c r="L101" s="267"/>
      <c r="M101" s="267"/>
      <c r="N101" s="267"/>
      <c r="O101" s="267"/>
      <c r="P101" s="267"/>
      <c r="Q101" s="267"/>
      <c r="R101" s="267"/>
      <c r="S101" s="267"/>
      <c r="T101" s="267"/>
      <c r="U101" s="271"/>
      <c r="V101" s="267"/>
      <c r="W101" s="267"/>
      <c r="X101" s="267"/>
      <c r="Y101" s="267"/>
      <c r="Z101" s="267"/>
      <c r="AA101" s="267"/>
      <c r="AB101" s="267"/>
      <c r="AC101" s="267"/>
      <c r="AD101" s="267"/>
      <c r="AE101" s="267"/>
      <c r="AF101" s="267"/>
      <c r="AG101" s="267"/>
      <c r="AH101" s="267"/>
      <c r="AI101" s="267"/>
      <c r="AJ101" s="267"/>
      <c r="AK101" s="267"/>
      <c r="AL101" s="267"/>
      <c r="AM101" s="267"/>
      <c r="AN101" s="271">
        <f t="shared" ref="AN101" si="125">AU101+BB101+BI101+BP101</f>
        <v>0</v>
      </c>
      <c r="AO101" s="271">
        <f t="shared" ref="AO101" si="126">AV101+BC101+BJ101+BQ101</f>
        <v>0</v>
      </c>
      <c r="AP101" s="271">
        <f t="shared" ref="AP101" si="127">AW101+BD101+BK101+BR101</f>
        <v>0</v>
      </c>
      <c r="AQ101" s="271">
        <f t="shared" ref="AQ101" si="128">AX101+BE101+BL101+BS101</f>
        <v>0</v>
      </c>
      <c r="AR101" s="271">
        <f t="shared" ref="AR101" si="129">AY101+BF101+BM101+BT101</f>
        <v>0</v>
      </c>
      <c r="AS101" s="271">
        <f t="shared" ref="AS101" si="130">AZ101+BG101+BN101+BU101</f>
        <v>0</v>
      </c>
      <c r="AT101" s="271">
        <f t="shared" ref="AT101" si="131">BA101+BH101+BO101+BV101</f>
        <v>0</v>
      </c>
      <c r="AU101" s="271"/>
      <c r="AV101" s="271"/>
      <c r="AW101" s="271"/>
      <c r="AX101" s="271"/>
      <c r="AY101" s="271"/>
      <c r="AZ101" s="271"/>
      <c r="BA101" s="271"/>
      <c r="BB101" s="271"/>
      <c r="BC101" s="271"/>
      <c r="BD101" s="271"/>
      <c r="BE101" s="271"/>
      <c r="BF101" s="271"/>
      <c r="BG101" s="271"/>
      <c r="BH101" s="271"/>
      <c r="BI101" s="271"/>
      <c r="BJ101" s="271"/>
      <c r="BK101" s="271"/>
      <c r="BL101" s="271"/>
      <c r="BM101" s="271"/>
      <c r="BN101" s="271"/>
      <c r="BO101" s="271"/>
      <c r="BP101" s="271"/>
      <c r="BQ101" s="271"/>
      <c r="BR101" s="271"/>
      <c r="BS101" s="271"/>
      <c r="BT101" s="271"/>
      <c r="BU101" s="271"/>
      <c r="BV101" s="271"/>
      <c r="BW101" s="271"/>
      <c r="BX101" s="271"/>
      <c r="BY101" s="271"/>
      <c r="BZ101" s="271"/>
      <c r="CA101" s="271"/>
      <c r="CB101" s="271"/>
      <c r="CC101" s="271"/>
      <c r="CD101" s="267"/>
    </row>
    <row r="102" spans="1:82" ht="24" x14ac:dyDescent="0.25">
      <c r="A102" s="58" t="s">
        <v>807</v>
      </c>
      <c r="B102" s="259" t="s">
        <v>888</v>
      </c>
      <c r="C102" s="85"/>
      <c r="D102" s="267" t="s">
        <v>868</v>
      </c>
      <c r="E102" s="267" t="s">
        <v>868</v>
      </c>
      <c r="F102" s="267" t="s">
        <v>868</v>
      </c>
      <c r="G102" s="267" t="s">
        <v>868</v>
      </c>
      <c r="H102" s="267" t="s">
        <v>868</v>
      </c>
      <c r="I102" s="267" t="s">
        <v>868</v>
      </c>
      <c r="J102" s="267" t="s">
        <v>868</v>
      </c>
      <c r="K102" s="267" t="s">
        <v>868</v>
      </c>
      <c r="L102" s="267" t="s">
        <v>868</v>
      </c>
      <c r="M102" s="267" t="s">
        <v>868</v>
      </c>
      <c r="N102" s="267" t="s">
        <v>868</v>
      </c>
      <c r="O102" s="267" t="s">
        <v>868</v>
      </c>
      <c r="P102" s="267" t="s">
        <v>868</v>
      </c>
      <c r="Q102" s="267" t="s">
        <v>868</v>
      </c>
      <c r="R102" s="267" t="s">
        <v>868</v>
      </c>
      <c r="S102" s="267" t="s">
        <v>868</v>
      </c>
      <c r="T102" s="267" t="s">
        <v>868</v>
      </c>
      <c r="U102" s="267" t="s">
        <v>868</v>
      </c>
      <c r="V102" s="267" t="s">
        <v>868</v>
      </c>
      <c r="W102" s="267" t="s">
        <v>868</v>
      </c>
      <c r="X102" s="267" t="s">
        <v>868</v>
      </c>
      <c r="Y102" s="267" t="s">
        <v>868</v>
      </c>
      <c r="Z102" s="267" t="s">
        <v>868</v>
      </c>
      <c r="AA102" s="267" t="s">
        <v>868</v>
      </c>
      <c r="AB102" s="267" t="s">
        <v>868</v>
      </c>
      <c r="AC102" s="267" t="s">
        <v>868</v>
      </c>
      <c r="AD102" s="267" t="s">
        <v>868</v>
      </c>
      <c r="AE102" s="267" t="s">
        <v>868</v>
      </c>
      <c r="AF102" s="267" t="s">
        <v>868</v>
      </c>
      <c r="AG102" s="267" t="s">
        <v>868</v>
      </c>
      <c r="AH102" s="267" t="s">
        <v>868</v>
      </c>
      <c r="AI102" s="267" t="s">
        <v>868</v>
      </c>
      <c r="AJ102" s="267" t="s">
        <v>868</v>
      </c>
      <c r="AK102" s="267" t="s">
        <v>868</v>
      </c>
      <c r="AL102" s="267" t="s">
        <v>868</v>
      </c>
      <c r="AM102" s="267" t="s">
        <v>868</v>
      </c>
      <c r="AN102" s="267" t="s">
        <v>868</v>
      </c>
      <c r="AO102" s="267" t="s">
        <v>868</v>
      </c>
      <c r="AP102" s="267" t="s">
        <v>868</v>
      </c>
      <c r="AQ102" s="267" t="s">
        <v>868</v>
      </c>
      <c r="AR102" s="267" t="s">
        <v>868</v>
      </c>
      <c r="AS102" s="267" t="s">
        <v>868</v>
      </c>
      <c r="AT102" s="267" t="s">
        <v>868</v>
      </c>
      <c r="AU102" s="267" t="s">
        <v>868</v>
      </c>
      <c r="AV102" s="267" t="s">
        <v>868</v>
      </c>
      <c r="AW102" s="267" t="s">
        <v>868</v>
      </c>
      <c r="AX102" s="267" t="s">
        <v>868</v>
      </c>
      <c r="AY102" s="267" t="s">
        <v>868</v>
      </c>
      <c r="AZ102" s="267" t="s">
        <v>868</v>
      </c>
      <c r="BA102" s="267" t="s">
        <v>868</v>
      </c>
      <c r="BB102" s="267" t="s">
        <v>868</v>
      </c>
      <c r="BC102" s="267" t="s">
        <v>868</v>
      </c>
      <c r="BD102" s="267" t="s">
        <v>868</v>
      </c>
      <c r="BE102" s="267" t="s">
        <v>868</v>
      </c>
      <c r="BF102" s="267" t="s">
        <v>868</v>
      </c>
      <c r="BG102" s="267" t="s">
        <v>868</v>
      </c>
      <c r="BH102" s="267" t="s">
        <v>868</v>
      </c>
      <c r="BI102" s="267" t="s">
        <v>868</v>
      </c>
      <c r="BJ102" s="267" t="s">
        <v>868</v>
      </c>
      <c r="BK102" s="267" t="s">
        <v>868</v>
      </c>
      <c r="BL102" s="267" t="s">
        <v>868</v>
      </c>
      <c r="BM102" s="267" t="s">
        <v>868</v>
      </c>
      <c r="BN102" s="267" t="s">
        <v>868</v>
      </c>
      <c r="BO102" s="267" t="s">
        <v>868</v>
      </c>
      <c r="BP102" s="267" t="s">
        <v>868</v>
      </c>
      <c r="BQ102" s="267" t="s">
        <v>868</v>
      </c>
      <c r="BR102" s="267" t="s">
        <v>868</v>
      </c>
      <c r="BS102" s="267" t="s">
        <v>868</v>
      </c>
      <c r="BT102" s="267" t="s">
        <v>868</v>
      </c>
      <c r="BU102" s="267" t="s">
        <v>868</v>
      </c>
      <c r="BV102" s="267" t="s">
        <v>868</v>
      </c>
      <c r="BW102" s="267" t="s">
        <v>868</v>
      </c>
      <c r="BX102" s="267" t="s">
        <v>868</v>
      </c>
      <c r="BY102" s="267" t="s">
        <v>868</v>
      </c>
      <c r="BZ102" s="267" t="s">
        <v>868</v>
      </c>
      <c r="CA102" s="267" t="s">
        <v>868</v>
      </c>
      <c r="CB102" s="267" t="s">
        <v>868</v>
      </c>
      <c r="CC102" s="267" t="s">
        <v>868</v>
      </c>
      <c r="CD102" s="267"/>
    </row>
    <row r="103" spans="1:82" x14ac:dyDescent="0.25">
      <c r="A103" s="58" t="s">
        <v>806</v>
      </c>
      <c r="B103" s="259" t="s">
        <v>889</v>
      </c>
      <c r="C103" s="85"/>
      <c r="D103" s="267" t="s">
        <v>868</v>
      </c>
      <c r="E103" s="267">
        <f>SUM(E104:E108)</f>
        <v>0</v>
      </c>
      <c r="F103" s="267">
        <f t="shared" ref="F103:BQ103" si="132">SUM(F104:F108)</f>
        <v>0</v>
      </c>
      <c r="G103" s="267">
        <f t="shared" si="132"/>
        <v>0</v>
      </c>
      <c r="H103" s="267">
        <f t="shared" si="132"/>
        <v>0</v>
      </c>
      <c r="I103" s="267">
        <f t="shared" si="132"/>
        <v>0</v>
      </c>
      <c r="J103" s="267">
        <f t="shared" si="132"/>
        <v>0</v>
      </c>
      <c r="K103" s="267">
        <f t="shared" si="132"/>
        <v>0</v>
      </c>
      <c r="L103" s="267">
        <f t="shared" si="132"/>
        <v>0</v>
      </c>
      <c r="M103" s="267">
        <f t="shared" si="132"/>
        <v>0</v>
      </c>
      <c r="N103" s="267">
        <f t="shared" si="132"/>
        <v>0</v>
      </c>
      <c r="O103" s="267">
        <f t="shared" si="132"/>
        <v>0</v>
      </c>
      <c r="P103" s="267">
        <f t="shared" si="132"/>
        <v>0</v>
      </c>
      <c r="Q103" s="267">
        <f t="shared" si="132"/>
        <v>0</v>
      </c>
      <c r="R103" s="267">
        <f t="shared" si="132"/>
        <v>0</v>
      </c>
      <c r="S103" s="267">
        <f t="shared" si="132"/>
        <v>0</v>
      </c>
      <c r="T103" s="267">
        <f t="shared" si="132"/>
        <v>0</v>
      </c>
      <c r="U103" s="267">
        <f t="shared" si="132"/>
        <v>0</v>
      </c>
      <c r="V103" s="267">
        <f t="shared" si="132"/>
        <v>0</v>
      </c>
      <c r="W103" s="267">
        <f t="shared" si="132"/>
        <v>0</v>
      </c>
      <c r="X103" s="267">
        <f t="shared" si="132"/>
        <v>0</v>
      </c>
      <c r="Y103" s="267">
        <f t="shared" si="132"/>
        <v>0</v>
      </c>
      <c r="Z103" s="267">
        <f t="shared" si="132"/>
        <v>0</v>
      </c>
      <c r="AA103" s="267">
        <f t="shared" si="132"/>
        <v>0</v>
      </c>
      <c r="AB103" s="267">
        <f t="shared" si="132"/>
        <v>0</v>
      </c>
      <c r="AC103" s="267">
        <f t="shared" si="132"/>
        <v>0</v>
      </c>
      <c r="AD103" s="267">
        <f t="shared" si="132"/>
        <v>0</v>
      </c>
      <c r="AE103" s="267">
        <f t="shared" si="132"/>
        <v>0</v>
      </c>
      <c r="AF103" s="267">
        <f t="shared" si="132"/>
        <v>0</v>
      </c>
      <c r="AG103" s="267">
        <f t="shared" si="132"/>
        <v>0</v>
      </c>
      <c r="AH103" s="267">
        <f t="shared" si="132"/>
        <v>0</v>
      </c>
      <c r="AI103" s="267">
        <f t="shared" si="132"/>
        <v>0</v>
      </c>
      <c r="AJ103" s="267">
        <f t="shared" si="132"/>
        <v>0</v>
      </c>
      <c r="AK103" s="267">
        <f t="shared" si="132"/>
        <v>0</v>
      </c>
      <c r="AL103" s="267">
        <f t="shared" si="132"/>
        <v>0</v>
      </c>
      <c r="AM103" s="267">
        <f t="shared" si="132"/>
        <v>0</v>
      </c>
      <c r="AN103" s="267">
        <f t="shared" si="132"/>
        <v>0</v>
      </c>
      <c r="AO103" s="267">
        <f t="shared" si="132"/>
        <v>0</v>
      </c>
      <c r="AP103" s="267">
        <f t="shared" si="132"/>
        <v>0</v>
      </c>
      <c r="AQ103" s="267">
        <f t="shared" si="132"/>
        <v>0</v>
      </c>
      <c r="AR103" s="267">
        <f t="shared" si="132"/>
        <v>0</v>
      </c>
      <c r="AS103" s="267">
        <f t="shared" si="132"/>
        <v>0</v>
      </c>
      <c r="AT103" s="267">
        <f t="shared" si="132"/>
        <v>0</v>
      </c>
      <c r="AU103" s="267">
        <f t="shared" si="132"/>
        <v>0</v>
      </c>
      <c r="AV103" s="267">
        <f t="shared" si="132"/>
        <v>0</v>
      </c>
      <c r="AW103" s="267">
        <f t="shared" si="132"/>
        <v>0</v>
      </c>
      <c r="AX103" s="267">
        <f t="shared" si="132"/>
        <v>0</v>
      </c>
      <c r="AY103" s="267">
        <f t="shared" si="132"/>
        <v>0</v>
      </c>
      <c r="AZ103" s="267">
        <f t="shared" si="132"/>
        <v>0</v>
      </c>
      <c r="BA103" s="267">
        <f t="shared" si="132"/>
        <v>0</v>
      </c>
      <c r="BB103" s="267">
        <f t="shared" si="132"/>
        <v>0</v>
      </c>
      <c r="BC103" s="267">
        <f t="shared" si="132"/>
        <v>0</v>
      </c>
      <c r="BD103" s="267">
        <f t="shared" si="132"/>
        <v>0</v>
      </c>
      <c r="BE103" s="267">
        <f t="shared" si="132"/>
        <v>0</v>
      </c>
      <c r="BF103" s="267">
        <f t="shared" si="132"/>
        <v>0</v>
      </c>
      <c r="BG103" s="267">
        <f t="shared" si="132"/>
        <v>0</v>
      </c>
      <c r="BH103" s="267">
        <f t="shared" si="132"/>
        <v>0</v>
      </c>
      <c r="BI103" s="267">
        <f t="shared" si="132"/>
        <v>0</v>
      </c>
      <c r="BJ103" s="267">
        <f t="shared" si="132"/>
        <v>0</v>
      </c>
      <c r="BK103" s="267">
        <f t="shared" si="132"/>
        <v>0</v>
      </c>
      <c r="BL103" s="267">
        <f t="shared" si="132"/>
        <v>0</v>
      </c>
      <c r="BM103" s="267">
        <f t="shared" si="132"/>
        <v>0</v>
      </c>
      <c r="BN103" s="267">
        <f t="shared" si="132"/>
        <v>0</v>
      </c>
      <c r="BO103" s="267">
        <f t="shared" si="132"/>
        <v>0</v>
      </c>
      <c r="BP103" s="267">
        <f t="shared" si="132"/>
        <v>0</v>
      </c>
      <c r="BQ103" s="267">
        <f t="shared" si="132"/>
        <v>0</v>
      </c>
      <c r="BR103" s="267">
        <f t="shared" ref="BR103:CC103" si="133">SUM(BR104:BR108)</f>
        <v>0</v>
      </c>
      <c r="BS103" s="267">
        <f t="shared" si="133"/>
        <v>0</v>
      </c>
      <c r="BT103" s="267">
        <f t="shared" si="133"/>
        <v>0</v>
      </c>
      <c r="BU103" s="267">
        <f t="shared" si="133"/>
        <v>0</v>
      </c>
      <c r="BV103" s="267">
        <f t="shared" si="133"/>
        <v>0</v>
      </c>
      <c r="BW103" s="267">
        <f t="shared" si="133"/>
        <v>0</v>
      </c>
      <c r="BX103" s="267">
        <f t="shared" si="133"/>
        <v>0</v>
      </c>
      <c r="BY103" s="267">
        <f t="shared" si="133"/>
        <v>0</v>
      </c>
      <c r="BZ103" s="267">
        <f t="shared" si="133"/>
        <v>0</v>
      </c>
      <c r="CA103" s="267">
        <f t="shared" si="133"/>
        <v>0</v>
      </c>
      <c r="CB103" s="267">
        <f t="shared" si="133"/>
        <v>0</v>
      </c>
      <c r="CC103" s="267">
        <f t="shared" si="133"/>
        <v>0</v>
      </c>
      <c r="CD103" s="267"/>
    </row>
    <row r="104" spans="1:82" x14ac:dyDescent="0.25">
      <c r="A104" s="257" t="s">
        <v>948</v>
      </c>
      <c r="B104" s="258" t="str">
        <f>'10'!B115</f>
        <v>Приобретение АГП ПСС-131-18Э</v>
      </c>
      <c r="C104" s="267" t="str">
        <f>'10'!C115</f>
        <v>O_GES_08</v>
      </c>
      <c r="D104" s="267"/>
      <c r="E104" s="271">
        <f t="shared" ref="E104:E108" si="134">L104+S104+Z104+AG104</f>
        <v>0</v>
      </c>
      <c r="F104" s="271">
        <f t="shared" ref="F104:F108" si="135">M104+T104+AA104+AH104</f>
        <v>0</v>
      </c>
      <c r="G104" s="271">
        <f t="shared" ref="G104:G108" si="136">N104+U104+AB104+AI104</f>
        <v>0</v>
      </c>
      <c r="H104" s="271">
        <f t="shared" ref="H104:H108" si="137">O104+V104+AC104+AJ104</f>
        <v>0</v>
      </c>
      <c r="I104" s="271">
        <f t="shared" ref="I104:I108" si="138">P104+W104+AD104+AK104</f>
        <v>0</v>
      </c>
      <c r="J104" s="271">
        <f t="shared" ref="J104:J108" si="139">Q104+X104+AE104+AL104</f>
        <v>0</v>
      </c>
      <c r="K104" s="271">
        <f t="shared" ref="K104:K108" si="140">R104+Y104+AF104+AM104</f>
        <v>0</v>
      </c>
      <c r="L104" s="267"/>
      <c r="M104" s="267"/>
      <c r="N104" s="267"/>
      <c r="O104" s="267"/>
      <c r="P104" s="267"/>
      <c r="Q104" s="267"/>
      <c r="R104" s="267"/>
      <c r="S104" s="267"/>
      <c r="T104" s="267"/>
      <c r="U104" s="267"/>
      <c r="V104" s="267"/>
      <c r="W104" s="267"/>
      <c r="X104" s="267"/>
      <c r="Y104" s="267"/>
      <c r="Z104" s="267"/>
      <c r="AA104" s="267"/>
      <c r="AB104" s="267"/>
      <c r="AC104" s="267"/>
      <c r="AD104" s="267"/>
      <c r="AE104" s="267"/>
      <c r="AF104" s="267"/>
      <c r="AG104" s="267"/>
      <c r="AH104" s="267"/>
      <c r="AI104" s="267"/>
      <c r="AJ104" s="267"/>
      <c r="AK104" s="267"/>
      <c r="AL104" s="267"/>
      <c r="AM104" s="267"/>
      <c r="AN104" s="271">
        <f t="shared" ref="AN104:AN108" si="141">AU104+BB104+BI104+BP104</f>
        <v>0</v>
      </c>
      <c r="AO104" s="271">
        <f t="shared" ref="AO104:AO108" si="142">AV104+BC104+BJ104+BQ104</f>
        <v>0</v>
      </c>
      <c r="AP104" s="271">
        <f t="shared" ref="AP104:AP108" si="143">AW104+BD104+BK104+BR104</f>
        <v>0</v>
      </c>
      <c r="AQ104" s="271">
        <f t="shared" ref="AQ104:AQ108" si="144">AX104+BE104+BL104+BS104</f>
        <v>0</v>
      </c>
      <c r="AR104" s="271">
        <f t="shared" ref="AR104:AR108" si="145">AY104+BF104+BM104+BT104</f>
        <v>0</v>
      </c>
      <c r="AS104" s="271">
        <f t="shared" ref="AS104:AS108" si="146">AZ104+BG104+BN104+BU104</f>
        <v>0</v>
      </c>
      <c r="AT104" s="271">
        <f t="shared" ref="AT104:AT108" si="147">BA104+BH104+BO104+BV104</f>
        <v>0</v>
      </c>
      <c r="AU104" s="271"/>
      <c r="AV104" s="271"/>
      <c r="AW104" s="271"/>
      <c r="AX104" s="271"/>
      <c r="AY104" s="271"/>
      <c r="AZ104" s="271"/>
      <c r="BA104" s="271"/>
      <c r="BB104" s="271"/>
      <c r="BC104" s="271"/>
      <c r="BD104" s="271"/>
      <c r="BE104" s="271"/>
      <c r="BF104" s="271"/>
      <c r="BG104" s="271"/>
      <c r="BH104" s="271"/>
      <c r="BI104" s="271"/>
      <c r="BJ104" s="271"/>
      <c r="BK104" s="271"/>
      <c r="BL104" s="271"/>
      <c r="BM104" s="271"/>
      <c r="BN104" s="271"/>
      <c r="BO104" s="271"/>
      <c r="BP104" s="271"/>
      <c r="BQ104" s="271"/>
      <c r="BR104" s="271"/>
      <c r="BS104" s="271"/>
      <c r="BT104" s="271"/>
      <c r="BU104" s="271"/>
      <c r="BV104" s="271"/>
      <c r="BW104" s="134">
        <f>BB104-S104</f>
        <v>0</v>
      </c>
      <c r="BX104" s="134">
        <f t="shared" ref="BX104:CC104" si="148">BC104-T104</f>
        <v>0</v>
      </c>
      <c r="BY104" s="134">
        <f t="shared" si="148"/>
        <v>0</v>
      </c>
      <c r="BZ104" s="134">
        <f t="shared" si="148"/>
        <v>0</v>
      </c>
      <c r="CA104" s="134">
        <f t="shared" si="148"/>
        <v>0</v>
      </c>
      <c r="CB104" s="134">
        <f t="shared" si="148"/>
        <v>0</v>
      </c>
      <c r="CC104" s="134">
        <f t="shared" si="148"/>
        <v>0</v>
      </c>
      <c r="CD104" s="267"/>
    </row>
    <row r="105" spans="1:82" hidden="1" x14ac:dyDescent="0.25">
      <c r="A105" s="58"/>
      <c r="B105" s="258"/>
      <c r="C105" s="85"/>
      <c r="D105" s="267"/>
      <c r="E105" s="271">
        <f t="shared" si="134"/>
        <v>0</v>
      </c>
      <c r="F105" s="271">
        <f t="shared" si="135"/>
        <v>0</v>
      </c>
      <c r="G105" s="271">
        <f t="shared" si="136"/>
        <v>0</v>
      </c>
      <c r="H105" s="271">
        <f t="shared" si="137"/>
        <v>0</v>
      </c>
      <c r="I105" s="271">
        <f t="shared" si="138"/>
        <v>0</v>
      </c>
      <c r="J105" s="271">
        <f t="shared" si="139"/>
        <v>0</v>
      </c>
      <c r="K105" s="271">
        <f t="shared" si="140"/>
        <v>0</v>
      </c>
      <c r="L105" s="267"/>
      <c r="M105" s="267"/>
      <c r="N105" s="267"/>
      <c r="O105" s="267"/>
      <c r="P105" s="267"/>
      <c r="Q105" s="267"/>
      <c r="R105" s="267"/>
      <c r="S105" s="267"/>
      <c r="T105" s="267"/>
      <c r="U105" s="267"/>
      <c r="V105" s="267"/>
      <c r="W105" s="267"/>
      <c r="X105" s="267"/>
      <c r="Y105" s="267"/>
      <c r="Z105" s="267"/>
      <c r="AA105" s="267"/>
      <c r="AB105" s="267"/>
      <c r="AC105" s="267"/>
      <c r="AD105" s="267"/>
      <c r="AE105" s="267"/>
      <c r="AF105" s="267"/>
      <c r="AG105" s="267"/>
      <c r="AH105" s="267"/>
      <c r="AI105" s="267"/>
      <c r="AJ105" s="267"/>
      <c r="AK105" s="267"/>
      <c r="AL105" s="267"/>
      <c r="AM105" s="267"/>
      <c r="AN105" s="271">
        <f t="shared" si="141"/>
        <v>0</v>
      </c>
      <c r="AO105" s="271">
        <f t="shared" si="142"/>
        <v>0</v>
      </c>
      <c r="AP105" s="271">
        <f t="shared" si="143"/>
        <v>0</v>
      </c>
      <c r="AQ105" s="271">
        <f t="shared" si="144"/>
        <v>0</v>
      </c>
      <c r="AR105" s="271">
        <f t="shared" si="145"/>
        <v>0</v>
      </c>
      <c r="AS105" s="271">
        <f t="shared" si="146"/>
        <v>0</v>
      </c>
      <c r="AT105" s="271">
        <f t="shared" si="147"/>
        <v>0</v>
      </c>
      <c r="AU105" s="271"/>
      <c r="AV105" s="271"/>
      <c r="AW105" s="271"/>
      <c r="AX105" s="271"/>
      <c r="AY105" s="271"/>
      <c r="AZ105" s="271"/>
      <c r="BA105" s="271"/>
      <c r="BB105" s="271"/>
      <c r="BC105" s="271"/>
      <c r="BD105" s="271"/>
      <c r="BE105" s="271"/>
      <c r="BF105" s="271"/>
      <c r="BG105" s="271"/>
      <c r="BH105" s="271"/>
      <c r="BI105" s="271"/>
      <c r="BJ105" s="271"/>
      <c r="BK105" s="271"/>
      <c r="BL105" s="271"/>
      <c r="BM105" s="271"/>
      <c r="BN105" s="271"/>
      <c r="BO105" s="271"/>
      <c r="BP105" s="271"/>
      <c r="BQ105" s="271"/>
      <c r="BR105" s="271"/>
      <c r="BS105" s="271"/>
      <c r="BT105" s="271"/>
      <c r="BU105" s="271"/>
      <c r="BV105" s="271"/>
      <c r="BW105" s="271"/>
      <c r="BX105" s="271"/>
      <c r="BY105" s="271"/>
      <c r="BZ105" s="271"/>
      <c r="CA105" s="271"/>
      <c r="CB105" s="271"/>
      <c r="CC105" s="271"/>
      <c r="CD105" s="267"/>
    </row>
    <row r="106" spans="1:82" hidden="1" x14ac:dyDescent="0.25">
      <c r="A106" s="58"/>
      <c r="B106" s="258"/>
      <c r="C106" s="85"/>
      <c r="D106" s="267"/>
      <c r="E106" s="271">
        <f t="shared" si="134"/>
        <v>0</v>
      </c>
      <c r="F106" s="271">
        <f t="shared" si="135"/>
        <v>0</v>
      </c>
      <c r="G106" s="271">
        <f t="shared" si="136"/>
        <v>0</v>
      </c>
      <c r="H106" s="271">
        <f t="shared" si="137"/>
        <v>0</v>
      </c>
      <c r="I106" s="271">
        <f t="shared" si="138"/>
        <v>0</v>
      </c>
      <c r="J106" s="271">
        <f t="shared" si="139"/>
        <v>0</v>
      </c>
      <c r="K106" s="271">
        <f t="shared" si="140"/>
        <v>0</v>
      </c>
      <c r="L106" s="267"/>
      <c r="M106" s="267"/>
      <c r="N106" s="267"/>
      <c r="O106" s="267"/>
      <c r="P106" s="267"/>
      <c r="Q106" s="267"/>
      <c r="R106" s="267"/>
      <c r="S106" s="267"/>
      <c r="T106" s="267"/>
      <c r="U106" s="267"/>
      <c r="V106" s="267"/>
      <c r="W106" s="267"/>
      <c r="X106" s="267"/>
      <c r="Y106" s="267"/>
      <c r="Z106" s="267"/>
      <c r="AA106" s="267"/>
      <c r="AB106" s="267"/>
      <c r="AC106" s="267"/>
      <c r="AD106" s="267"/>
      <c r="AE106" s="267"/>
      <c r="AF106" s="267"/>
      <c r="AG106" s="267"/>
      <c r="AH106" s="267"/>
      <c r="AI106" s="267"/>
      <c r="AJ106" s="267"/>
      <c r="AK106" s="267"/>
      <c r="AL106" s="267"/>
      <c r="AM106" s="267"/>
      <c r="AN106" s="271">
        <f t="shared" si="141"/>
        <v>0</v>
      </c>
      <c r="AO106" s="271">
        <f t="shared" si="142"/>
        <v>0</v>
      </c>
      <c r="AP106" s="271">
        <f t="shared" si="143"/>
        <v>0</v>
      </c>
      <c r="AQ106" s="271">
        <f t="shared" si="144"/>
        <v>0</v>
      </c>
      <c r="AR106" s="271">
        <f t="shared" si="145"/>
        <v>0</v>
      </c>
      <c r="AS106" s="271">
        <f t="shared" si="146"/>
        <v>0</v>
      </c>
      <c r="AT106" s="271">
        <f t="shared" si="147"/>
        <v>0</v>
      </c>
      <c r="AU106" s="271"/>
      <c r="AV106" s="271"/>
      <c r="AW106" s="271"/>
      <c r="AX106" s="271"/>
      <c r="AY106" s="271"/>
      <c r="AZ106" s="271"/>
      <c r="BA106" s="271"/>
      <c r="BB106" s="271"/>
      <c r="BC106" s="271"/>
      <c r="BD106" s="271"/>
      <c r="BE106" s="271"/>
      <c r="BF106" s="271"/>
      <c r="BG106" s="271"/>
      <c r="BH106" s="271"/>
      <c r="BI106" s="271"/>
      <c r="BJ106" s="271"/>
      <c r="BK106" s="271"/>
      <c r="BL106" s="271"/>
      <c r="BM106" s="271"/>
      <c r="BN106" s="271"/>
      <c r="BO106" s="271"/>
      <c r="BP106" s="271"/>
      <c r="BQ106" s="271"/>
      <c r="BR106" s="271"/>
      <c r="BS106" s="271"/>
      <c r="BT106" s="271"/>
      <c r="BU106" s="271"/>
      <c r="BV106" s="271"/>
      <c r="BW106" s="271"/>
      <c r="BX106" s="271"/>
      <c r="BY106" s="271"/>
      <c r="BZ106" s="271"/>
      <c r="CA106" s="271"/>
      <c r="CB106" s="271"/>
      <c r="CC106" s="271"/>
      <c r="CD106" s="267"/>
    </row>
    <row r="107" spans="1:82" hidden="1" x14ac:dyDescent="0.25">
      <c r="A107" s="58"/>
      <c r="B107" s="258"/>
      <c r="C107" s="85"/>
      <c r="D107" s="267"/>
      <c r="E107" s="271">
        <f t="shared" si="134"/>
        <v>0</v>
      </c>
      <c r="F107" s="271">
        <f t="shared" si="135"/>
        <v>0</v>
      </c>
      <c r="G107" s="271">
        <f t="shared" si="136"/>
        <v>0</v>
      </c>
      <c r="H107" s="271">
        <f t="shared" si="137"/>
        <v>0</v>
      </c>
      <c r="I107" s="271">
        <f t="shared" si="138"/>
        <v>0</v>
      </c>
      <c r="J107" s="271">
        <f t="shared" si="139"/>
        <v>0</v>
      </c>
      <c r="K107" s="271">
        <f t="shared" si="140"/>
        <v>0</v>
      </c>
      <c r="L107" s="267"/>
      <c r="M107" s="267"/>
      <c r="N107" s="267"/>
      <c r="O107" s="267"/>
      <c r="P107" s="267"/>
      <c r="Q107" s="267"/>
      <c r="R107" s="267"/>
      <c r="S107" s="267"/>
      <c r="T107" s="267"/>
      <c r="U107" s="267"/>
      <c r="V107" s="267"/>
      <c r="W107" s="267"/>
      <c r="X107" s="267"/>
      <c r="Y107" s="267"/>
      <c r="Z107" s="267"/>
      <c r="AA107" s="267"/>
      <c r="AB107" s="267"/>
      <c r="AC107" s="267"/>
      <c r="AD107" s="267"/>
      <c r="AE107" s="267"/>
      <c r="AF107" s="267"/>
      <c r="AG107" s="267"/>
      <c r="AH107" s="267"/>
      <c r="AI107" s="267"/>
      <c r="AJ107" s="267"/>
      <c r="AK107" s="267"/>
      <c r="AL107" s="267"/>
      <c r="AM107" s="267"/>
      <c r="AN107" s="271">
        <f t="shared" si="141"/>
        <v>0</v>
      </c>
      <c r="AO107" s="271">
        <f t="shared" si="142"/>
        <v>0</v>
      </c>
      <c r="AP107" s="271">
        <f t="shared" si="143"/>
        <v>0</v>
      </c>
      <c r="AQ107" s="271">
        <f t="shared" si="144"/>
        <v>0</v>
      </c>
      <c r="AR107" s="271">
        <f t="shared" si="145"/>
        <v>0</v>
      </c>
      <c r="AS107" s="271">
        <f t="shared" si="146"/>
        <v>0</v>
      </c>
      <c r="AT107" s="271">
        <f t="shared" si="147"/>
        <v>0</v>
      </c>
      <c r="AU107" s="271"/>
      <c r="AV107" s="271"/>
      <c r="AW107" s="271"/>
      <c r="AX107" s="271"/>
      <c r="AY107" s="271"/>
      <c r="AZ107" s="271"/>
      <c r="BA107" s="271"/>
      <c r="BB107" s="271"/>
      <c r="BC107" s="271"/>
      <c r="BD107" s="271"/>
      <c r="BE107" s="271"/>
      <c r="BF107" s="271"/>
      <c r="BG107" s="271"/>
      <c r="BH107" s="271"/>
      <c r="BI107" s="271"/>
      <c r="BJ107" s="271"/>
      <c r="BK107" s="271"/>
      <c r="BL107" s="271"/>
      <c r="BM107" s="271"/>
      <c r="BN107" s="271"/>
      <c r="BO107" s="271"/>
      <c r="BP107" s="271"/>
      <c r="BQ107" s="271"/>
      <c r="BR107" s="271"/>
      <c r="BS107" s="271"/>
      <c r="BT107" s="271"/>
      <c r="BU107" s="271"/>
      <c r="BV107" s="271"/>
      <c r="BW107" s="271"/>
      <c r="BX107" s="271"/>
      <c r="BY107" s="271"/>
      <c r="BZ107" s="271"/>
      <c r="CA107" s="271"/>
      <c r="CB107" s="271"/>
      <c r="CC107" s="271"/>
      <c r="CD107" s="267"/>
    </row>
    <row r="108" spans="1:82" hidden="1" x14ac:dyDescent="0.25">
      <c r="A108" s="58"/>
      <c r="B108" s="258"/>
      <c r="C108" s="85"/>
      <c r="D108" s="267"/>
      <c r="E108" s="271">
        <f t="shared" si="134"/>
        <v>0</v>
      </c>
      <c r="F108" s="271">
        <f t="shared" si="135"/>
        <v>0</v>
      </c>
      <c r="G108" s="271">
        <f t="shared" si="136"/>
        <v>0</v>
      </c>
      <c r="H108" s="271">
        <f t="shared" si="137"/>
        <v>0</v>
      </c>
      <c r="I108" s="271">
        <f t="shared" si="138"/>
        <v>0</v>
      </c>
      <c r="J108" s="271">
        <f t="shared" si="139"/>
        <v>0</v>
      </c>
      <c r="K108" s="271">
        <f t="shared" si="140"/>
        <v>0</v>
      </c>
      <c r="L108" s="267"/>
      <c r="M108" s="267"/>
      <c r="N108" s="267"/>
      <c r="O108" s="267"/>
      <c r="P108" s="267"/>
      <c r="Q108" s="267"/>
      <c r="R108" s="267"/>
      <c r="S108" s="267"/>
      <c r="T108" s="267"/>
      <c r="U108" s="267"/>
      <c r="V108" s="267"/>
      <c r="W108" s="267"/>
      <c r="X108" s="267"/>
      <c r="Y108" s="267"/>
      <c r="Z108" s="267"/>
      <c r="AA108" s="267"/>
      <c r="AB108" s="267"/>
      <c r="AC108" s="267"/>
      <c r="AD108" s="267"/>
      <c r="AE108" s="267"/>
      <c r="AF108" s="267"/>
      <c r="AG108" s="267"/>
      <c r="AH108" s="267"/>
      <c r="AI108" s="267"/>
      <c r="AJ108" s="267"/>
      <c r="AK108" s="267"/>
      <c r="AL108" s="267"/>
      <c r="AM108" s="267"/>
      <c r="AN108" s="271">
        <f t="shared" si="141"/>
        <v>0</v>
      </c>
      <c r="AO108" s="271">
        <f t="shared" si="142"/>
        <v>0</v>
      </c>
      <c r="AP108" s="271">
        <f t="shared" si="143"/>
        <v>0</v>
      </c>
      <c r="AQ108" s="271">
        <f t="shared" si="144"/>
        <v>0</v>
      </c>
      <c r="AR108" s="271">
        <f t="shared" si="145"/>
        <v>0</v>
      </c>
      <c r="AS108" s="271">
        <f t="shared" si="146"/>
        <v>0</v>
      </c>
      <c r="AT108" s="271">
        <f t="shared" si="147"/>
        <v>0</v>
      </c>
      <c r="AU108" s="271"/>
      <c r="AV108" s="271"/>
      <c r="AW108" s="271"/>
      <c r="AX108" s="271"/>
      <c r="AY108" s="271"/>
      <c r="AZ108" s="271"/>
      <c r="BA108" s="271"/>
      <c r="BB108" s="271"/>
      <c r="BC108" s="271"/>
      <c r="BD108" s="271"/>
      <c r="BE108" s="271"/>
      <c r="BF108" s="271"/>
      <c r="BG108" s="271"/>
      <c r="BH108" s="271"/>
      <c r="BI108" s="271"/>
      <c r="BJ108" s="271"/>
      <c r="BK108" s="271"/>
      <c r="BL108" s="271"/>
      <c r="BM108" s="271"/>
      <c r="BN108" s="271"/>
      <c r="BO108" s="271"/>
      <c r="BP108" s="271"/>
      <c r="BQ108" s="271"/>
      <c r="BR108" s="271"/>
      <c r="BS108" s="271"/>
      <c r="BT108" s="271"/>
      <c r="BU108" s="271"/>
      <c r="BV108" s="271"/>
      <c r="BW108" s="271"/>
      <c r="BX108" s="271"/>
      <c r="BY108" s="271"/>
      <c r="BZ108" s="271"/>
      <c r="CA108" s="271"/>
      <c r="CB108" s="271"/>
      <c r="CC108" s="271"/>
      <c r="CD108" s="267"/>
    </row>
    <row r="112" spans="1:82" x14ac:dyDescent="0.25">
      <c r="B112" s="2" t="s">
        <v>821</v>
      </c>
      <c r="D112" s="55"/>
      <c r="E112" s="55"/>
      <c r="F112" s="2" t="s">
        <v>822</v>
      </c>
    </row>
  </sheetData>
  <mergeCells count="29">
    <mergeCell ref="AL16:AM16"/>
    <mergeCell ref="AN16:AT16"/>
    <mergeCell ref="AL14:BV14"/>
    <mergeCell ref="AL15:AM15"/>
    <mergeCell ref="AN15:BV15"/>
    <mergeCell ref="CA2:CD2"/>
    <mergeCell ref="AU16:BA16"/>
    <mergeCell ref="BB16:BH16"/>
    <mergeCell ref="BI16:BO16"/>
    <mergeCell ref="BP16:BV16"/>
    <mergeCell ref="CD14:CD17"/>
    <mergeCell ref="BW14:CC16"/>
    <mergeCell ref="L6:Z6"/>
    <mergeCell ref="L7:Z7"/>
    <mergeCell ref="A3:AK3"/>
    <mergeCell ref="A14:A17"/>
    <mergeCell ref="B14:B17"/>
    <mergeCell ref="D14:D17"/>
    <mergeCell ref="C14:C17"/>
    <mergeCell ref="E14:AK14"/>
    <mergeCell ref="P9:Q9"/>
    <mergeCell ref="A4:AK4"/>
    <mergeCell ref="Z16:AF16"/>
    <mergeCell ref="AG16:AK16"/>
    <mergeCell ref="A20:C20"/>
    <mergeCell ref="L16:R16"/>
    <mergeCell ref="S16:Y16"/>
    <mergeCell ref="E15:AK15"/>
    <mergeCell ref="E16:K16"/>
  </mergeCells>
  <pageMargins left="0.39370078740157483" right="0.39370078740157483" top="0.78740157480314965" bottom="0.39370078740157483" header="0.19685039370078741" footer="0.19685039370078741"/>
  <pageSetup paperSize="9" orientation="landscape" r:id="rId1"/>
  <headerFooter alignWithMargins="0">
    <oddFooter>&amp;R&amp;P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H75"/>
  <sheetViews>
    <sheetView zoomScale="120" zoomScaleNormal="120" zoomScaleSheetLayoutView="115" workbookViewId="0"/>
  </sheetViews>
  <sheetFormatPr defaultRowHeight="15.75" x14ac:dyDescent="0.25"/>
  <cols>
    <col min="1" max="1" width="5.7109375" style="2" customWidth="1"/>
    <col min="2" max="2" width="32.5703125" style="2" customWidth="1"/>
    <col min="3" max="3" width="9.42578125" style="2" customWidth="1"/>
    <col min="4" max="4" width="8.5703125" style="2" customWidth="1"/>
    <col min="5" max="59" width="2.7109375" style="2" customWidth="1"/>
    <col min="60" max="60" width="9" style="2" customWidth="1"/>
    <col min="61" max="16384" width="9.140625" style="2"/>
  </cols>
  <sheetData>
    <row r="1" spans="1:60" s="34" customFormat="1" ht="10.5" x14ac:dyDescent="0.2">
      <c r="BH1" s="42" t="s">
        <v>144</v>
      </c>
    </row>
    <row r="2" spans="1:60" s="34" customFormat="1" ht="21" customHeight="1" x14ac:dyDescent="0.2">
      <c r="BD2" s="387" t="s">
        <v>11</v>
      </c>
      <c r="BE2" s="387"/>
      <c r="BF2" s="387"/>
      <c r="BG2" s="387"/>
      <c r="BH2" s="387"/>
    </row>
    <row r="3" spans="1:60" s="34" customFormat="1" ht="9.75" customHeight="1" x14ac:dyDescent="0.2">
      <c r="A3" s="418" t="s">
        <v>143</v>
      </c>
      <c r="B3" s="418"/>
      <c r="C3" s="418"/>
      <c r="D3" s="418"/>
      <c r="E3" s="418"/>
      <c r="F3" s="418"/>
      <c r="G3" s="418"/>
      <c r="H3" s="418"/>
      <c r="I3" s="418"/>
      <c r="J3" s="418"/>
      <c r="K3" s="418"/>
      <c r="L3" s="418"/>
      <c r="M3" s="418"/>
      <c r="N3" s="418"/>
      <c r="O3" s="418"/>
      <c r="P3" s="418"/>
      <c r="Q3" s="418"/>
      <c r="R3" s="418"/>
      <c r="S3" s="418"/>
      <c r="T3" s="418"/>
      <c r="U3" s="418"/>
      <c r="V3" s="418"/>
      <c r="W3" s="418"/>
      <c r="X3" s="418"/>
      <c r="Y3" s="418"/>
      <c r="Z3" s="418"/>
      <c r="AA3" s="418"/>
      <c r="AB3" s="418"/>
      <c r="AC3" s="418"/>
      <c r="AD3" s="418"/>
      <c r="AE3" s="418"/>
      <c r="AF3" s="418"/>
      <c r="AG3" s="418"/>
      <c r="AH3" s="418"/>
      <c r="AI3" s="418"/>
      <c r="AJ3" s="418"/>
      <c r="AK3" s="418"/>
      <c r="AL3" s="418"/>
      <c r="AM3" s="418"/>
      <c r="AN3" s="418"/>
      <c r="AO3" s="418"/>
      <c r="AP3" s="418"/>
      <c r="AQ3" s="418"/>
      <c r="AR3" s="418"/>
      <c r="AS3" s="418"/>
      <c r="AT3" s="418"/>
      <c r="AU3" s="418"/>
      <c r="AV3" s="418"/>
      <c r="AW3" s="418"/>
      <c r="AX3" s="418"/>
      <c r="AY3" s="418"/>
      <c r="AZ3" s="418"/>
      <c r="BA3" s="418"/>
      <c r="BB3" s="418"/>
      <c r="BC3" s="418"/>
      <c r="BD3" s="418"/>
      <c r="BE3" s="418"/>
      <c r="BF3" s="418"/>
      <c r="BG3" s="418"/>
      <c r="BH3" s="418"/>
    </row>
    <row r="4" spans="1:60" s="34" customFormat="1" ht="10.5" x14ac:dyDescent="0.2">
      <c r="A4" s="418" t="str">
        <f>'10'!A4</f>
        <v>за 2 квартал 2024 года</v>
      </c>
      <c r="B4" s="418"/>
      <c r="C4" s="418"/>
      <c r="D4" s="418"/>
      <c r="E4" s="418"/>
      <c r="F4" s="418"/>
      <c r="G4" s="418"/>
      <c r="H4" s="418"/>
      <c r="I4" s="418"/>
      <c r="J4" s="418"/>
      <c r="K4" s="418"/>
      <c r="L4" s="418"/>
      <c r="M4" s="418"/>
      <c r="N4" s="418"/>
      <c r="O4" s="418"/>
      <c r="P4" s="418"/>
      <c r="Q4" s="418"/>
      <c r="R4" s="418"/>
      <c r="S4" s="418"/>
      <c r="T4" s="418"/>
      <c r="U4" s="418"/>
      <c r="V4" s="418"/>
      <c r="W4" s="418"/>
      <c r="X4" s="418"/>
      <c r="Y4" s="418"/>
      <c r="Z4" s="418"/>
      <c r="AA4" s="418"/>
      <c r="AB4" s="418"/>
      <c r="AC4" s="418"/>
      <c r="AD4" s="418"/>
      <c r="AE4" s="418"/>
      <c r="AF4" s="418"/>
      <c r="AG4" s="418"/>
      <c r="AH4" s="418"/>
      <c r="AI4" s="418"/>
      <c r="AJ4" s="418"/>
      <c r="AK4" s="418"/>
      <c r="AL4" s="418"/>
      <c r="AM4" s="418"/>
      <c r="AN4" s="418"/>
      <c r="AO4" s="418"/>
      <c r="AP4" s="418"/>
      <c r="AQ4" s="418"/>
      <c r="AR4" s="418"/>
      <c r="AS4" s="418"/>
      <c r="AT4" s="418"/>
      <c r="AU4" s="418"/>
      <c r="AV4" s="418"/>
      <c r="AW4" s="418"/>
      <c r="AX4" s="418"/>
      <c r="AY4" s="418"/>
      <c r="AZ4" s="418"/>
      <c r="BA4" s="418"/>
      <c r="BB4" s="418"/>
      <c r="BC4" s="418"/>
      <c r="BD4" s="418"/>
      <c r="BE4" s="418"/>
      <c r="BF4" s="418"/>
      <c r="BG4" s="418"/>
      <c r="BH4" s="418"/>
    </row>
    <row r="5" spans="1:60" ht="9" customHeight="1" x14ac:dyDescent="0.25"/>
    <row r="6" spans="1:60" s="34" customFormat="1" ht="10.5" x14ac:dyDescent="0.2">
      <c r="U6" s="42" t="s">
        <v>142</v>
      </c>
      <c r="V6" s="419" t="str">
        <f>'10'!G6</f>
        <v>АО "Городские электрические сети" (АО "ГЭС")</v>
      </c>
      <c r="W6" s="419"/>
      <c r="X6" s="419"/>
      <c r="Y6" s="419"/>
      <c r="Z6" s="419"/>
      <c r="AA6" s="419"/>
      <c r="AB6" s="419"/>
      <c r="AC6" s="419"/>
      <c r="AD6" s="419"/>
      <c r="AE6" s="419"/>
      <c r="AF6" s="419"/>
      <c r="AG6" s="419"/>
      <c r="AH6" s="419"/>
      <c r="AI6" s="419"/>
      <c r="AJ6" s="419"/>
      <c r="AK6" s="419"/>
      <c r="AL6" s="419"/>
      <c r="AM6" s="419"/>
    </row>
    <row r="7" spans="1:60" s="36" customFormat="1" ht="10.5" customHeight="1" x14ac:dyDescent="0.15">
      <c r="V7" s="377" t="s">
        <v>13</v>
      </c>
      <c r="W7" s="377"/>
      <c r="X7" s="377"/>
      <c r="Y7" s="377"/>
      <c r="Z7" s="377"/>
      <c r="AA7" s="377"/>
      <c r="AB7" s="377"/>
      <c r="AC7" s="377"/>
      <c r="AD7" s="377"/>
      <c r="AE7" s="377"/>
      <c r="AF7" s="377"/>
      <c r="AG7" s="377"/>
      <c r="AH7" s="377"/>
      <c r="AI7" s="377"/>
      <c r="AJ7" s="377"/>
      <c r="AK7" s="377"/>
      <c r="AL7" s="377"/>
      <c r="AM7" s="377"/>
    </row>
    <row r="8" spans="1:60" ht="9" customHeight="1" x14ac:dyDescent="0.25"/>
    <row r="9" spans="1:60" s="34" customFormat="1" ht="10.5" x14ac:dyDescent="0.2">
      <c r="Y9" s="42" t="s">
        <v>14</v>
      </c>
      <c r="Z9" s="437" t="str">
        <f>'10'!J9</f>
        <v>2024</v>
      </c>
      <c r="AA9" s="438"/>
      <c r="AB9" s="34" t="s">
        <v>15</v>
      </c>
    </row>
    <row r="10" spans="1:60" ht="9" customHeight="1" x14ac:dyDescent="0.25"/>
    <row r="11" spans="1:60" s="34" customFormat="1" ht="10.5" customHeight="1" x14ac:dyDescent="0.2">
      <c r="X11" s="42" t="s">
        <v>16</v>
      </c>
      <c r="Y11" s="140" t="str">
        <f>'10'!H11</f>
        <v>Приказом Министерства промышленности, энергетики и торговли КБР №212 от 30.10.2020 г.</v>
      </c>
      <c r="Z11" s="79"/>
      <c r="AA11" s="79"/>
      <c r="AB11" s="79"/>
      <c r="AC11" s="79"/>
      <c r="AD11" s="79"/>
      <c r="AE11" s="79"/>
      <c r="AF11" s="79"/>
      <c r="AG11" s="79"/>
      <c r="AH11" s="79"/>
      <c r="AI11" s="79"/>
      <c r="AJ11" s="79"/>
      <c r="AK11" s="79"/>
      <c r="AL11" s="79"/>
      <c r="AM11" s="79"/>
      <c r="AN11" s="79"/>
      <c r="AO11" s="79"/>
      <c r="AP11" s="81"/>
      <c r="AQ11" s="81"/>
      <c r="AR11" s="81"/>
      <c r="AS11" s="81"/>
      <c r="AT11" s="81"/>
      <c r="AU11" s="81"/>
      <c r="AV11" s="81"/>
      <c r="AW11" s="81"/>
    </row>
    <row r="12" spans="1:60" s="36" customFormat="1" ht="10.5" x14ac:dyDescent="0.2">
      <c r="Y12" s="113" t="s">
        <v>17</v>
      </c>
      <c r="Z12" s="113"/>
      <c r="AA12" s="113"/>
      <c r="AB12" s="113"/>
      <c r="AC12" s="113"/>
      <c r="AD12" s="113"/>
      <c r="AE12" s="113"/>
      <c r="AF12" s="113"/>
      <c r="AG12" s="113"/>
      <c r="AH12" s="113"/>
      <c r="AI12" s="113"/>
      <c r="AJ12" s="113"/>
      <c r="AK12" s="113"/>
      <c r="AL12" s="113"/>
      <c r="AM12" s="113"/>
      <c r="AN12" s="113"/>
      <c r="AO12" s="113"/>
      <c r="AR12" s="141"/>
    </row>
    <row r="13" spans="1:60" s="34" customFormat="1" ht="9" customHeight="1" x14ac:dyDescent="0.2">
      <c r="E13" s="35"/>
      <c r="F13" s="35"/>
      <c r="G13" s="35"/>
      <c r="H13" s="35"/>
      <c r="I13" s="35"/>
    </row>
    <row r="14" spans="1:60" s="36" customFormat="1" ht="15" customHeight="1" x14ac:dyDescent="0.15">
      <c r="A14" s="420" t="s">
        <v>23</v>
      </c>
      <c r="B14" s="420" t="s">
        <v>22</v>
      </c>
      <c r="C14" s="420" t="s">
        <v>18</v>
      </c>
      <c r="D14" s="420" t="s">
        <v>141</v>
      </c>
      <c r="E14" s="431" t="s">
        <v>979</v>
      </c>
      <c r="F14" s="432"/>
      <c r="G14" s="432"/>
      <c r="H14" s="432"/>
      <c r="I14" s="432"/>
      <c r="J14" s="432"/>
      <c r="K14" s="432"/>
      <c r="L14" s="432"/>
      <c r="M14" s="432"/>
      <c r="N14" s="432"/>
      <c r="O14" s="432"/>
      <c r="P14" s="432"/>
      <c r="Q14" s="432"/>
      <c r="R14" s="432"/>
      <c r="S14" s="432"/>
      <c r="T14" s="432"/>
      <c r="U14" s="432"/>
      <c r="V14" s="432"/>
      <c r="W14" s="432"/>
      <c r="X14" s="432"/>
      <c r="Y14" s="432"/>
      <c r="Z14" s="432"/>
      <c r="AA14" s="432"/>
      <c r="AB14" s="432"/>
      <c r="AC14" s="432"/>
      <c r="AD14" s="432"/>
      <c r="AE14" s="432"/>
      <c r="AF14" s="432"/>
      <c r="AG14" s="432"/>
      <c r="AH14" s="432"/>
      <c r="AI14" s="432"/>
      <c r="AJ14" s="432"/>
      <c r="AK14" s="432"/>
      <c r="AL14" s="432"/>
      <c r="AM14" s="432"/>
      <c r="AN14" s="432"/>
      <c r="AO14" s="432"/>
      <c r="AP14" s="432"/>
      <c r="AQ14" s="432"/>
      <c r="AR14" s="432"/>
      <c r="AS14" s="432"/>
      <c r="AT14" s="432"/>
      <c r="AU14" s="432"/>
      <c r="AV14" s="432"/>
      <c r="AW14" s="432"/>
      <c r="AX14" s="432"/>
      <c r="AY14" s="432"/>
      <c r="AZ14" s="432"/>
      <c r="BA14" s="432"/>
      <c r="BB14" s="433"/>
      <c r="BC14" s="422" t="s">
        <v>136</v>
      </c>
      <c r="BD14" s="423"/>
      <c r="BE14" s="423"/>
      <c r="BF14" s="423"/>
      <c r="BG14" s="424"/>
      <c r="BH14" s="420" t="s">
        <v>9</v>
      </c>
    </row>
    <row r="15" spans="1:60" s="36" customFormat="1" ht="15" customHeight="1" x14ac:dyDescent="0.15">
      <c r="A15" s="421"/>
      <c r="B15" s="421"/>
      <c r="C15" s="421"/>
      <c r="D15" s="421"/>
      <c r="E15" s="415" t="s">
        <v>0</v>
      </c>
      <c r="F15" s="416"/>
      <c r="G15" s="416"/>
      <c r="H15" s="416"/>
      <c r="I15" s="416"/>
      <c r="J15" s="416"/>
      <c r="K15" s="416"/>
      <c r="L15" s="416"/>
      <c r="M15" s="416"/>
      <c r="N15" s="416"/>
      <c r="O15" s="416"/>
      <c r="P15" s="416"/>
      <c r="Q15" s="416"/>
      <c r="R15" s="416"/>
      <c r="S15" s="416"/>
      <c r="T15" s="416"/>
      <c r="U15" s="416"/>
      <c r="V15" s="416"/>
      <c r="W15" s="416"/>
      <c r="X15" s="416"/>
      <c r="Y15" s="416"/>
      <c r="Z15" s="416"/>
      <c r="AA15" s="416"/>
      <c r="AB15" s="416"/>
      <c r="AC15" s="417"/>
      <c r="AD15" s="415" t="s">
        <v>5</v>
      </c>
      <c r="AE15" s="416"/>
      <c r="AF15" s="416"/>
      <c r="AG15" s="416"/>
      <c r="AH15" s="416"/>
      <c r="AI15" s="416"/>
      <c r="AJ15" s="416"/>
      <c r="AK15" s="416"/>
      <c r="AL15" s="416"/>
      <c r="AM15" s="416"/>
      <c r="AN15" s="416"/>
      <c r="AO15" s="416"/>
      <c r="AP15" s="416"/>
      <c r="AQ15" s="416"/>
      <c r="AR15" s="416"/>
      <c r="AS15" s="416"/>
      <c r="AT15" s="416"/>
      <c r="AU15" s="416"/>
      <c r="AV15" s="416"/>
      <c r="AW15" s="416"/>
      <c r="AX15" s="416"/>
      <c r="AY15" s="416"/>
      <c r="AZ15" s="416"/>
      <c r="BA15" s="416"/>
      <c r="BB15" s="417"/>
      <c r="BC15" s="425"/>
      <c r="BD15" s="426"/>
      <c r="BE15" s="426"/>
      <c r="BF15" s="426"/>
      <c r="BG15" s="427"/>
      <c r="BH15" s="421"/>
    </row>
    <row r="16" spans="1:60" s="36" customFormat="1" ht="15" customHeight="1" x14ac:dyDescent="0.15">
      <c r="A16" s="421"/>
      <c r="B16" s="421"/>
      <c r="C16" s="421"/>
      <c r="D16" s="421"/>
      <c r="E16" s="415" t="s">
        <v>36</v>
      </c>
      <c r="F16" s="416"/>
      <c r="G16" s="416"/>
      <c r="H16" s="416"/>
      <c r="I16" s="417"/>
      <c r="J16" s="415" t="s">
        <v>35</v>
      </c>
      <c r="K16" s="416"/>
      <c r="L16" s="416"/>
      <c r="M16" s="416"/>
      <c r="N16" s="417"/>
      <c r="O16" s="415" t="s">
        <v>34</v>
      </c>
      <c r="P16" s="416"/>
      <c r="Q16" s="416"/>
      <c r="R16" s="416"/>
      <c r="S16" s="417"/>
      <c r="T16" s="415" t="s">
        <v>33</v>
      </c>
      <c r="U16" s="416"/>
      <c r="V16" s="416"/>
      <c r="W16" s="416"/>
      <c r="X16" s="417"/>
      <c r="Y16" s="415" t="s">
        <v>32</v>
      </c>
      <c r="Z16" s="416"/>
      <c r="AA16" s="416"/>
      <c r="AB16" s="416"/>
      <c r="AC16" s="417"/>
      <c r="AD16" s="415" t="s">
        <v>36</v>
      </c>
      <c r="AE16" s="416"/>
      <c r="AF16" s="416"/>
      <c r="AG16" s="416"/>
      <c r="AH16" s="417"/>
      <c r="AI16" s="415" t="s">
        <v>35</v>
      </c>
      <c r="AJ16" s="416"/>
      <c r="AK16" s="416"/>
      <c r="AL16" s="416"/>
      <c r="AM16" s="417"/>
      <c r="AN16" s="415" t="s">
        <v>34</v>
      </c>
      <c r="AO16" s="416"/>
      <c r="AP16" s="416"/>
      <c r="AQ16" s="416"/>
      <c r="AR16" s="417"/>
      <c r="AS16" s="415" t="s">
        <v>33</v>
      </c>
      <c r="AT16" s="416"/>
      <c r="AU16" s="416"/>
      <c r="AV16" s="416"/>
      <c r="AW16" s="417"/>
      <c r="AX16" s="415" t="s">
        <v>32</v>
      </c>
      <c r="AY16" s="416"/>
      <c r="AZ16" s="416"/>
      <c r="BA16" s="416"/>
      <c r="BB16" s="417"/>
      <c r="BC16" s="428"/>
      <c r="BD16" s="429"/>
      <c r="BE16" s="429"/>
      <c r="BF16" s="429"/>
      <c r="BG16" s="430"/>
      <c r="BH16" s="421"/>
    </row>
    <row r="17" spans="1:60" s="36" customFormat="1" ht="33" customHeight="1" x14ac:dyDescent="0.15">
      <c r="A17" s="421"/>
      <c r="B17" s="421"/>
      <c r="C17" s="421"/>
      <c r="D17" s="421"/>
      <c r="E17" s="48" t="s">
        <v>29</v>
      </c>
      <c r="F17" s="48" t="s">
        <v>28</v>
      </c>
      <c r="G17" s="48" t="s">
        <v>27</v>
      </c>
      <c r="H17" s="48" t="s">
        <v>26</v>
      </c>
      <c r="I17" s="48" t="s">
        <v>25</v>
      </c>
      <c r="J17" s="48" t="s">
        <v>29</v>
      </c>
      <c r="K17" s="48" t="s">
        <v>28</v>
      </c>
      <c r="L17" s="48" t="s">
        <v>27</v>
      </c>
      <c r="M17" s="48" t="s">
        <v>26</v>
      </c>
      <c r="N17" s="48" t="s">
        <v>25</v>
      </c>
      <c r="O17" s="48" t="s">
        <v>29</v>
      </c>
      <c r="P17" s="48" t="s">
        <v>28</v>
      </c>
      <c r="Q17" s="48" t="s">
        <v>27</v>
      </c>
      <c r="R17" s="48" t="s">
        <v>26</v>
      </c>
      <c r="S17" s="48" t="s">
        <v>25</v>
      </c>
      <c r="T17" s="48" t="s">
        <v>29</v>
      </c>
      <c r="U17" s="48" t="s">
        <v>28</v>
      </c>
      <c r="V17" s="48" t="s">
        <v>27</v>
      </c>
      <c r="W17" s="48" t="s">
        <v>26</v>
      </c>
      <c r="X17" s="48" t="s">
        <v>25</v>
      </c>
      <c r="Y17" s="48" t="s">
        <v>29</v>
      </c>
      <c r="Z17" s="48" t="s">
        <v>28</v>
      </c>
      <c r="AA17" s="48" t="s">
        <v>27</v>
      </c>
      <c r="AB17" s="48" t="s">
        <v>26</v>
      </c>
      <c r="AC17" s="48" t="s">
        <v>25</v>
      </c>
      <c r="AD17" s="48" t="s">
        <v>29</v>
      </c>
      <c r="AE17" s="48" t="s">
        <v>28</v>
      </c>
      <c r="AF17" s="48" t="s">
        <v>27</v>
      </c>
      <c r="AG17" s="48" t="s">
        <v>26</v>
      </c>
      <c r="AH17" s="48" t="s">
        <v>25</v>
      </c>
      <c r="AI17" s="48" t="s">
        <v>29</v>
      </c>
      <c r="AJ17" s="48" t="s">
        <v>28</v>
      </c>
      <c r="AK17" s="48" t="s">
        <v>27</v>
      </c>
      <c r="AL17" s="48" t="s">
        <v>26</v>
      </c>
      <c r="AM17" s="48" t="s">
        <v>25</v>
      </c>
      <c r="AN17" s="48" t="s">
        <v>29</v>
      </c>
      <c r="AO17" s="48" t="s">
        <v>28</v>
      </c>
      <c r="AP17" s="48" t="s">
        <v>27</v>
      </c>
      <c r="AQ17" s="48" t="s">
        <v>26</v>
      </c>
      <c r="AR17" s="48" t="s">
        <v>25</v>
      </c>
      <c r="AS17" s="48" t="s">
        <v>29</v>
      </c>
      <c r="AT17" s="48" t="s">
        <v>28</v>
      </c>
      <c r="AU17" s="48" t="s">
        <v>27</v>
      </c>
      <c r="AV17" s="48" t="s">
        <v>26</v>
      </c>
      <c r="AW17" s="48" t="s">
        <v>25</v>
      </c>
      <c r="AX17" s="48" t="s">
        <v>29</v>
      </c>
      <c r="AY17" s="48" t="s">
        <v>28</v>
      </c>
      <c r="AZ17" s="48" t="s">
        <v>27</v>
      </c>
      <c r="BA17" s="48" t="s">
        <v>26</v>
      </c>
      <c r="BB17" s="48" t="s">
        <v>25</v>
      </c>
      <c r="BC17" s="48" t="s">
        <v>29</v>
      </c>
      <c r="BD17" s="48" t="s">
        <v>28</v>
      </c>
      <c r="BE17" s="48" t="s">
        <v>27</v>
      </c>
      <c r="BF17" s="48" t="s">
        <v>26</v>
      </c>
      <c r="BG17" s="48" t="s">
        <v>25</v>
      </c>
      <c r="BH17" s="421"/>
    </row>
    <row r="18" spans="1:60" s="36" customFormat="1" ht="8.25" x14ac:dyDescent="0.15">
      <c r="A18" s="47">
        <v>1</v>
      </c>
      <c r="B18" s="47">
        <v>2</v>
      </c>
      <c r="C18" s="47">
        <v>3</v>
      </c>
      <c r="D18" s="47">
        <v>4</v>
      </c>
      <c r="E18" s="47" t="s">
        <v>120</v>
      </c>
      <c r="F18" s="47" t="s">
        <v>119</v>
      </c>
      <c r="G18" s="47" t="s">
        <v>118</v>
      </c>
      <c r="H18" s="47" t="s">
        <v>117</v>
      </c>
      <c r="I18" s="47" t="s">
        <v>116</v>
      </c>
      <c r="J18" s="47" t="s">
        <v>113</v>
      </c>
      <c r="K18" s="47" t="s">
        <v>112</v>
      </c>
      <c r="L18" s="47" t="s">
        <v>111</v>
      </c>
      <c r="M18" s="47" t="s">
        <v>110</v>
      </c>
      <c r="N18" s="47" t="s">
        <v>109</v>
      </c>
      <c r="O18" s="47" t="s">
        <v>106</v>
      </c>
      <c r="P18" s="47" t="s">
        <v>105</v>
      </c>
      <c r="Q18" s="47" t="s">
        <v>104</v>
      </c>
      <c r="R18" s="47" t="s">
        <v>103</v>
      </c>
      <c r="S18" s="47" t="s">
        <v>102</v>
      </c>
      <c r="T18" s="47" t="s">
        <v>99</v>
      </c>
      <c r="U18" s="47" t="s">
        <v>98</v>
      </c>
      <c r="V18" s="47" t="s">
        <v>97</v>
      </c>
      <c r="W18" s="47" t="s">
        <v>96</v>
      </c>
      <c r="X18" s="47" t="s">
        <v>95</v>
      </c>
      <c r="Y18" s="47" t="s">
        <v>92</v>
      </c>
      <c r="Z18" s="47" t="s">
        <v>91</v>
      </c>
      <c r="AA18" s="47" t="s">
        <v>90</v>
      </c>
      <c r="AB18" s="47" t="s">
        <v>89</v>
      </c>
      <c r="AC18" s="47" t="s">
        <v>88</v>
      </c>
      <c r="AD18" s="47" t="s">
        <v>85</v>
      </c>
      <c r="AE18" s="47" t="s">
        <v>84</v>
      </c>
      <c r="AF18" s="47" t="s">
        <v>83</v>
      </c>
      <c r="AG18" s="47" t="s">
        <v>82</v>
      </c>
      <c r="AH18" s="47" t="s">
        <v>81</v>
      </c>
      <c r="AI18" s="47" t="s">
        <v>78</v>
      </c>
      <c r="AJ18" s="47" t="s">
        <v>77</v>
      </c>
      <c r="AK18" s="47" t="s">
        <v>76</v>
      </c>
      <c r="AL18" s="47" t="s">
        <v>75</v>
      </c>
      <c r="AM18" s="47" t="s">
        <v>74</v>
      </c>
      <c r="AN18" s="47" t="s">
        <v>71</v>
      </c>
      <c r="AO18" s="47" t="s">
        <v>70</v>
      </c>
      <c r="AP18" s="47" t="s">
        <v>69</v>
      </c>
      <c r="AQ18" s="47" t="s">
        <v>68</v>
      </c>
      <c r="AR18" s="47" t="s">
        <v>67</v>
      </c>
      <c r="AS18" s="47" t="s">
        <v>64</v>
      </c>
      <c r="AT18" s="47" t="s">
        <v>63</v>
      </c>
      <c r="AU18" s="47" t="s">
        <v>62</v>
      </c>
      <c r="AV18" s="47" t="s">
        <v>61</v>
      </c>
      <c r="AW18" s="47" t="s">
        <v>60</v>
      </c>
      <c r="AX18" s="47" t="s">
        <v>57</v>
      </c>
      <c r="AY18" s="47" t="s">
        <v>56</v>
      </c>
      <c r="AZ18" s="47" t="s">
        <v>55</v>
      </c>
      <c r="BA18" s="47" t="s">
        <v>54</v>
      </c>
      <c r="BB18" s="47" t="s">
        <v>53</v>
      </c>
      <c r="BC18" s="47" t="s">
        <v>132</v>
      </c>
      <c r="BD18" s="47" t="s">
        <v>131</v>
      </c>
      <c r="BE18" s="47" t="s">
        <v>130</v>
      </c>
      <c r="BF18" s="47" t="s">
        <v>129</v>
      </c>
      <c r="BG18" s="47" t="s">
        <v>128</v>
      </c>
      <c r="BH18" s="47">
        <v>8</v>
      </c>
    </row>
    <row r="19" spans="1:60" s="36" customFormat="1" ht="10.5" x14ac:dyDescent="0.2">
      <c r="A19" s="434" t="s">
        <v>10</v>
      </c>
      <c r="B19" s="435"/>
      <c r="C19" s="436"/>
      <c r="D19" s="112" t="s">
        <v>868</v>
      </c>
      <c r="E19" s="112" t="s">
        <v>868</v>
      </c>
      <c r="F19" s="112" t="s">
        <v>868</v>
      </c>
      <c r="G19" s="112" t="s">
        <v>868</v>
      </c>
      <c r="H19" s="112" t="s">
        <v>868</v>
      </c>
      <c r="I19" s="112" t="s">
        <v>868</v>
      </c>
      <c r="J19" s="112" t="s">
        <v>868</v>
      </c>
      <c r="K19" s="112" t="s">
        <v>868</v>
      </c>
      <c r="L19" s="112" t="s">
        <v>868</v>
      </c>
      <c r="M19" s="112" t="s">
        <v>868</v>
      </c>
      <c r="N19" s="112" t="s">
        <v>868</v>
      </c>
      <c r="O19" s="112" t="s">
        <v>868</v>
      </c>
      <c r="P19" s="112" t="s">
        <v>868</v>
      </c>
      <c r="Q19" s="112" t="s">
        <v>868</v>
      </c>
      <c r="R19" s="112" t="s">
        <v>868</v>
      </c>
      <c r="S19" s="112" t="s">
        <v>868</v>
      </c>
      <c r="T19" s="112" t="s">
        <v>868</v>
      </c>
      <c r="U19" s="112" t="s">
        <v>868</v>
      </c>
      <c r="V19" s="112" t="s">
        <v>868</v>
      </c>
      <c r="W19" s="112" t="s">
        <v>868</v>
      </c>
      <c r="X19" s="112" t="s">
        <v>868</v>
      </c>
      <c r="Y19" s="112" t="s">
        <v>868</v>
      </c>
      <c r="Z19" s="112" t="s">
        <v>868</v>
      </c>
      <c r="AA19" s="112" t="s">
        <v>868</v>
      </c>
      <c r="AB19" s="112" t="s">
        <v>868</v>
      </c>
      <c r="AC19" s="112" t="s">
        <v>868</v>
      </c>
      <c r="AD19" s="112" t="s">
        <v>868</v>
      </c>
      <c r="AE19" s="112" t="s">
        <v>868</v>
      </c>
      <c r="AF19" s="112" t="s">
        <v>868</v>
      </c>
      <c r="AG19" s="112" t="s">
        <v>868</v>
      </c>
      <c r="AH19" s="112" t="s">
        <v>868</v>
      </c>
      <c r="AI19" s="112" t="s">
        <v>868</v>
      </c>
      <c r="AJ19" s="112" t="s">
        <v>868</v>
      </c>
      <c r="AK19" s="112" t="s">
        <v>868</v>
      </c>
      <c r="AL19" s="112" t="s">
        <v>868</v>
      </c>
      <c r="AM19" s="112" t="s">
        <v>868</v>
      </c>
      <c r="AN19" s="112" t="s">
        <v>868</v>
      </c>
      <c r="AO19" s="112" t="s">
        <v>868</v>
      </c>
      <c r="AP19" s="112" t="s">
        <v>868</v>
      </c>
      <c r="AQ19" s="112" t="s">
        <v>868</v>
      </c>
      <c r="AR19" s="112" t="s">
        <v>868</v>
      </c>
      <c r="AS19" s="112" t="s">
        <v>868</v>
      </c>
      <c r="AT19" s="112" t="s">
        <v>868</v>
      </c>
      <c r="AU19" s="112" t="s">
        <v>868</v>
      </c>
      <c r="AV19" s="112" t="s">
        <v>868</v>
      </c>
      <c r="AW19" s="112" t="s">
        <v>868</v>
      </c>
      <c r="AX19" s="112" t="s">
        <v>868</v>
      </c>
      <c r="AY19" s="112" t="s">
        <v>868</v>
      </c>
      <c r="AZ19" s="112" t="s">
        <v>868</v>
      </c>
      <c r="BA19" s="112" t="s">
        <v>868</v>
      </c>
      <c r="BB19" s="112" t="s">
        <v>868</v>
      </c>
      <c r="BC19" s="112" t="s">
        <v>868</v>
      </c>
      <c r="BD19" s="112" t="s">
        <v>868</v>
      </c>
      <c r="BE19" s="112" t="s">
        <v>868</v>
      </c>
      <c r="BF19" s="112" t="s">
        <v>868</v>
      </c>
      <c r="BG19" s="112" t="s">
        <v>868</v>
      </c>
      <c r="BH19" s="44"/>
    </row>
    <row r="20" spans="1:60" x14ac:dyDescent="0.25">
      <c r="A20" s="75" t="s">
        <v>823</v>
      </c>
      <c r="B20" s="262" t="s">
        <v>824</v>
      </c>
      <c r="C20" s="77"/>
      <c r="D20" s="101" t="s">
        <v>868</v>
      </c>
      <c r="E20" s="101" t="s">
        <v>868</v>
      </c>
      <c r="F20" s="101" t="s">
        <v>868</v>
      </c>
      <c r="G20" s="101" t="s">
        <v>868</v>
      </c>
      <c r="H20" s="101" t="s">
        <v>868</v>
      </c>
      <c r="I20" s="101" t="s">
        <v>868</v>
      </c>
      <c r="J20" s="101" t="s">
        <v>868</v>
      </c>
      <c r="K20" s="101" t="s">
        <v>868</v>
      </c>
      <c r="L20" s="101" t="s">
        <v>868</v>
      </c>
      <c r="M20" s="101" t="s">
        <v>868</v>
      </c>
      <c r="N20" s="101" t="s">
        <v>868</v>
      </c>
      <c r="O20" s="101" t="s">
        <v>868</v>
      </c>
      <c r="P20" s="101" t="s">
        <v>868</v>
      </c>
      <c r="Q20" s="101" t="s">
        <v>868</v>
      </c>
      <c r="R20" s="101" t="s">
        <v>868</v>
      </c>
      <c r="S20" s="101" t="s">
        <v>868</v>
      </c>
      <c r="T20" s="101" t="s">
        <v>868</v>
      </c>
      <c r="U20" s="101" t="s">
        <v>868</v>
      </c>
      <c r="V20" s="101" t="s">
        <v>868</v>
      </c>
      <c r="W20" s="101" t="s">
        <v>868</v>
      </c>
      <c r="X20" s="101" t="s">
        <v>868</v>
      </c>
      <c r="Y20" s="101" t="s">
        <v>868</v>
      </c>
      <c r="Z20" s="101" t="s">
        <v>868</v>
      </c>
      <c r="AA20" s="101" t="s">
        <v>868</v>
      </c>
      <c r="AB20" s="101" t="s">
        <v>868</v>
      </c>
      <c r="AC20" s="101" t="s">
        <v>868</v>
      </c>
      <c r="AD20" s="101" t="s">
        <v>868</v>
      </c>
      <c r="AE20" s="101" t="s">
        <v>868</v>
      </c>
      <c r="AF20" s="101" t="s">
        <v>868</v>
      </c>
      <c r="AG20" s="101" t="s">
        <v>868</v>
      </c>
      <c r="AH20" s="101" t="s">
        <v>868</v>
      </c>
      <c r="AI20" s="101" t="s">
        <v>868</v>
      </c>
      <c r="AJ20" s="101" t="s">
        <v>868</v>
      </c>
      <c r="AK20" s="101" t="s">
        <v>868</v>
      </c>
      <c r="AL20" s="101" t="s">
        <v>868</v>
      </c>
      <c r="AM20" s="101" t="s">
        <v>868</v>
      </c>
      <c r="AN20" s="101" t="s">
        <v>868</v>
      </c>
      <c r="AO20" s="101" t="s">
        <v>868</v>
      </c>
      <c r="AP20" s="101" t="s">
        <v>868</v>
      </c>
      <c r="AQ20" s="101" t="s">
        <v>868</v>
      </c>
      <c r="AR20" s="101" t="s">
        <v>868</v>
      </c>
      <c r="AS20" s="101" t="s">
        <v>868</v>
      </c>
      <c r="AT20" s="101" t="s">
        <v>868</v>
      </c>
      <c r="AU20" s="101" t="s">
        <v>868</v>
      </c>
      <c r="AV20" s="101" t="s">
        <v>868</v>
      </c>
      <c r="AW20" s="101" t="s">
        <v>868</v>
      </c>
      <c r="AX20" s="101" t="s">
        <v>868</v>
      </c>
      <c r="AY20" s="101" t="s">
        <v>868</v>
      </c>
      <c r="AZ20" s="101" t="s">
        <v>868</v>
      </c>
      <c r="BA20" s="101" t="s">
        <v>868</v>
      </c>
      <c r="BB20" s="101" t="s">
        <v>868</v>
      </c>
      <c r="BC20" s="101" t="s">
        <v>868</v>
      </c>
      <c r="BD20" s="101" t="s">
        <v>868</v>
      </c>
      <c r="BE20" s="101" t="s">
        <v>868</v>
      </c>
      <c r="BF20" s="101" t="s">
        <v>868</v>
      </c>
      <c r="BG20" s="101" t="s">
        <v>868</v>
      </c>
      <c r="BH20" s="60"/>
    </row>
    <row r="21" spans="1:60" ht="21" x14ac:dyDescent="0.25">
      <c r="A21" s="75" t="s">
        <v>825</v>
      </c>
      <c r="B21" s="262" t="s">
        <v>826</v>
      </c>
      <c r="C21" s="77"/>
      <c r="D21" s="101" t="s">
        <v>868</v>
      </c>
      <c r="E21" s="101" t="s">
        <v>868</v>
      </c>
      <c r="F21" s="101" t="s">
        <v>868</v>
      </c>
      <c r="G21" s="101" t="s">
        <v>868</v>
      </c>
      <c r="H21" s="101" t="s">
        <v>868</v>
      </c>
      <c r="I21" s="101" t="s">
        <v>868</v>
      </c>
      <c r="J21" s="101" t="s">
        <v>868</v>
      </c>
      <c r="K21" s="101" t="s">
        <v>868</v>
      </c>
      <c r="L21" s="101" t="s">
        <v>868</v>
      </c>
      <c r="M21" s="101" t="s">
        <v>868</v>
      </c>
      <c r="N21" s="101" t="s">
        <v>868</v>
      </c>
      <c r="O21" s="101" t="s">
        <v>868</v>
      </c>
      <c r="P21" s="101" t="s">
        <v>868</v>
      </c>
      <c r="Q21" s="101" t="s">
        <v>868</v>
      </c>
      <c r="R21" s="101" t="s">
        <v>868</v>
      </c>
      <c r="S21" s="101" t="s">
        <v>868</v>
      </c>
      <c r="T21" s="101" t="s">
        <v>868</v>
      </c>
      <c r="U21" s="101" t="s">
        <v>868</v>
      </c>
      <c r="V21" s="101" t="s">
        <v>868</v>
      </c>
      <c r="W21" s="101" t="s">
        <v>868</v>
      </c>
      <c r="X21" s="101" t="s">
        <v>868</v>
      </c>
      <c r="Y21" s="101" t="s">
        <v>868</v>
      </c>
      <c r="Z21" s="101" t="s">
        <v>868</v>
      </c>
      <c r="AA21" s="101" t="s">
        <v>868</v>
      </c>
      <c r="AB21" s="101" t="s">
        <v>868</v>
      </c>
      <c r="AC21" s="101" t="s">
        <v>868</v>
      </c>
      <c r="AD21" s="101" t="s">
        <v>868</v>
      </c>
      <c r="AE21" s="101" t="s">
        <v>868</v>
      </c>
      <c r="AF21" s="101" t="s">
        <v>868</v>
      </c>
      <c r="AG21" s="101" t="s">
        <v>868</v>
      </c>
      <c r="AH21" s="101" t="s">
        <v>868</v>
      </c>
      <c r="AI21" s="101" t="s">
        <v>868</v>
      </c>
      <c r="AJ21" s="101" t="s">
        <v>868</v>
      </c>
      <c r="AK21" s="101" t="s">
        <v>868</v>
      </c>
      <c r="AL21" s="101" t="s">
        <v>868</v>
      </c>
      <c r="AM21" s="101" t="s">
        <v>868</v>
      </c>
      <c r="AN21" s="101" t="s">
        <v>868</v>
      </c>
      <c r="AO21" s="101" t="s">
        <v>868</v>
      </c>
      <c r="AP21" s="101" t="s">
        <v>868</v>
      </c>
      <c r="AQ21" s="101" t="s">
        <v>868</v>
      </c>
      <c r="AR21" s="101" t="s">
        <v>868</v>
      </c>
      <c r="AS21" s="101" t="s">
        <v>868</v>
      </c>
      <c r="AT21" s="101" t="s">
        <v>868</v>
      </c>
      <c r="AU21" s="101" t="s">
        <v>868</v>
      </c>
      <c r="AV21" s="101" t="s">
        <v>868</v>
      </c>
      <c r="AW21" s="101" t="s">
        <v>868</v>
      </c>
      <c r="AX21" s="101" t="s">
        <v>868</v>
      </c>
      <c r="AY21" s="101" t="s">
        <v>868</v>
      </c>
      <c r="AZ21" s="101" t="s">
        <v>868</v>
      </c>
      <c r="BA21" s="101" t="s">
        <v>868</v>
      </c>
      <c r="BB21" s="101" t="s">
        <v>868</v>
      </c>
      <c r="BC21" s="101" t="s">
        <v>868</v>
      </c>
      <c r="BD21" s="101" t="s">
        <v>868</v>
      </c>
      <c r="BE21" s="101" t="s">
        <v>868</v>
      </c>
      <c r="BF21" s="101" t="s">
        <v>868</v>
      </c>
      <c r="BG21" s="101" t="s">
        <v>868</v>
      </c>
      <c r="BH21" s="60"/>
    </row>
    <row r="22" spans="1:60" ht="31.5" x14ac:dyDescent="0.25">
      <c r="A22" s="75" t="s">
        <v>827</v>
      </c>
      <c r="B22" s="262" t="s">
        <v>828</v>
      </c>
      <c r="C22" s="77"/>
      <c r="D22" s="101" t="s">
        <v>868</v>
      </c>
      <c r="E22" s="101" t="s">
        <v>868</v>
      </c>
      <c r="F22" s="101" t="s">
        <v>868</v>
      </c>
      <c r="G22" s="101" t="s">
        <v>868</v>
      </c>
      <c r="H22" s="101" t="s">
        <v>868</v>
      </c>
      <c r="I22" s="101" t="s">
        <v>868</v>
      </c>
      <c r="J22" s="101" t="s">
        <v>868</v>
      </c>
      <c r="K22" s="101" t="s">
        <v>868</v>
      </c>
      <c r="L22" s="101" t="s">
        <v>868</v>
      </c>
      <c r="M22" s="101" t="s">
        <v>868</v>
      </c>
      <c r="N22" s="101" t="s">
        <v>868</v>
      </c>
      <c r="O22" s="101" t="s">
        <v>868</v>
      </c>
      <c r="P22" s="101" t="s">
        <v>868</v>
      </c>
      <c r="Q22" s="101" t="s">
        <v>868</v>
      </c>
      <c r="R22" s="101" t="s">
        <v>868</v>
      </c>
      <c r="S22" s="101" t="s">
        <v>868</v>
      </c>
      <c r="T22" s="101" t="s">
        <v>868</v>
      </c>
      <c r="U22" s="101" t="s">
        <v>868</v>
      </c>
      <c r="V22" s="101" t="s">
        <v>868</v>
      </c>
      <c r="W22" s="101" t="s">
        <v>868</v>
      </c>
      <c r="X22" s="101" t="s">
        <v>868</v>
      </c>
      <c r="Y22" s="101" t="s">
        <v>868</v>
      </c>
      <c r="Z22" s="101" t="s">
        <v>868</v>
      </c>
      <c r="AA22" s="101" t="s">
        <v>868</v>
      </c>
      <c r="AB22" s="101" t="s">
        <v>868</v>
      </c>
      <c r="AC22" s="101" t="s">
        <v>868</v>
      </c>
      <c r="AD22" s="101" t="s">
        <v>868</v>
      </c>
      <c r="AE22" s="101" t="s">
        <v>868</v>
      </c>
      <c r="AF22" s="101" t="s">
        <v>868</v>
      </c>
      <c r="AG22" s="101" t="s">
        <v>868</v>
      </c>
      <c r="AH22" s="101" t="s">
        <v>868</v>
      </c>
      <c r="AI22" s="101" t="s">
        <v>868</v>
      </c>
      <c r="AJ22" s="101" t="s">
        <v>868</v>
      </c>
      <c r="AK22" s="101" t="s">
        <v>868</v>
      </c>
      <c r="AL22" s="101" t="s">
        <v>868</v>
      </c>
      <c r="AM22" s="101" t="s">
        <v>868</v>
      </c>
      <c r="AN22" s="101" t="s">
        <v>868</v>
      </c>
      <c r="AO22" s="101" t="s">
        <v>868</v>
      </c>
      <c r="AP22" s="101" t="s">
        <v>868</v>
      </c>
      <c r="AQ22" s="101" t="s">
        <v>868</v>
      </c>
      <c r="AR22" s="101" t="s">
        <v>868</v>
      </c>
      <c r="AS22" s="101" t="s">
        <v>868</v>
      </c>
      <c r="AT22" s="101" t="s">
        <v>868</v>
      </c>
      <c r="AU22" s="101" t="s">
        <v>868</v>
      </c>
      <c r="AV22" s="101" t="s">
        <v>868</v>
      </c>
      <c r="AW22" s="101" t="s">
        <v>868</v>
      </c>
      <c r="AX22" s="101" t="s">
        <v>868</v>
      </c>
      <c r="AY22" s="101" t="s">
        <v>868</v>
      </c>
      <c r="AZ22" s="101" t="s">
        <v>868</v>
      </c>
      <c r="BA22" s="101" t="s">
        <v>868</v>
      </c>
      <c r="BB22" s="101" t="s">
        <v>868</v>
      </c>
      <c r="BC22" s="101" t="s">
        <v>868</v>
      </c>
      <c r="BD22" s="101" t="s">
        <v>868</v>
      </c>
      <c r="BE22" s="101" t="s">
        <v>868</v>
      </c>
      <c r="BF22" s="101" t="s">
        <v>868</v>
      </c>
      <c r="BG22" s="101" t="s">
        <v>868</v>
      </c>
      <c r="BH22" s="60"/>
    </row>
    <row r="23" spans="1:60" ht="21" x14ac:dyDescent="0.25">
      <c r="A23" s="75" t="s">
        <v>829</v>
      </c>
      <c r="B23" s="262" t="s">
        <v>830</v>
      </c>
      <c r="C23" s="77"/>
      <c r="D23" s="101" t="s">
        <v>868</v>
      </c>
      <c r="E23" s="101" t="s">
        <v>868</v>
      </c>
      <c r="F23" s="101" t="s">
        <v>868</v>
      </c>
      <c r="G23" s="101" t="s">
        <v>868</v>
      </c>
      <c r="H23" s="101" t="s">
        <v>868</v>
      </c>
      <c r="I23" s="101" t="s">
        <v>868</v>
      </c>
      <c r="J23" s="101" t="s">
        <v>868</v>
      </c>
      <c r="K23" s="101" t="s">
        <v>868</v>
      </c>
      <c r="L23" s="101" t="s">
        <v>868</v>
      </c>
      <c r="M23" s="101" t="s">
        <v>868</v>
      </c>
      <c r="N23" s="101" t="s">
        <v>868</v>
      </c>
      <c r="O23" s="101" t="s">
        <v>868</v>
      </c>
      <c r="P23" s="101" t="s">
        <v>868</v>
      </c>
      <c r="Q23" s="101" t="s">
        <v>868</v>
      </c>
      <c r="R23" s="101" t="s">
        <v>868</v>
      </c>
      <c r="S23" s="101" t="s">
        <v>868</v>
      </c>
      <c r="T23" s="101" t="s">
        <v>868</v>
      </c>
      <c r="U23" s="101" t="s">
        <v>868</v>
      </c>
      <c r="V23" s="101" t="s">
        <v>868</v>
      </c>
      <c r="W23" s="101" t="s">
        <v>868</v>
      </c>
      <c r="X23" s="101" t="s">
        <v>868</v>
      </c>
      <c r="Y23" s="101" t="s">
        <v>868</v>
      </c>
      <c r="Z23" s="101" t="s">
        <v>868</v>
      </c>
      <c r="AA23" s="101" t="s">
        <v>868</v>
      </c>
      <c r="AB23" s="101" t="s">
        <v>868</v>
      </c>
      <c r="AC23" s="101" t="s">
        <v>868</v>
      </c>
      <c r="AD23" s="101" t="s">
        <v>868</v>
      </c>
      <c r="AE23" s="101" t="s">
        <v>868</v>
      </c>
      <c r="AF23" s="101" t="s">
        <v>868</v>
      </c>
      <c r="AG23" s="101" t="s">
        <v>868</v>
      </c>
      <c r="AH23" s="101" t="s">
        <v>868</v>
      </c>
      <c r="AI23" s="101" t="s">
        <v>868</v>
      </c>
      <c r="AJ23" s="101" t="s">
        <v>868</v>
      </c>
      <c r="AK23" s="101" t="s">
        <v>868</v>
      </c>
      <c r="AL23" s="101" t="s">
        <v>868</v>
      </c>
      <c r="AM23" s="101" t="s">
        <v>868</v>
      </c>
      <c r="AN23" s="101" t="s">
        <v>868</v>
      </c>
      <c r="AO23" s="101" t="s">
        <v>868</v>
      </c>
      <c r="AP23" s="101" t="s">
        <v>868</v>
      </c>
      <c r="AQ23" s="101" t="s">
        <v>868</v>
      </c>
      <c r="AR23" s="101" t="s">
        <v>868</v>
      </c>
      <c r="AS23" s="101" t="s">
        <v>868</v>
      </c>
      <c r="AT23" s="101" t="s">
        <v>868</v>
      </c>
      <c r="AU23" s="101" t="s">
        <v>868</v>
      </c>
      <c r="AV23" s="101" t="s">
        <v>868</v>
      </c>
      <c r="AW23" s="101" t="s">
        <v>868</v>
      </c>
      <c r="AX23" s="101" t="s">
        <v>868</v>
      </c>
      <c r="AY23" s="101" t="s">
        <v>868</v>
      </c>
      <c r="AZ23" s="101" t="s">
        <v>868</v>
      </c>
      <c r="BA23" s="101" t="s">
        <v>868</v>
      </c>
      <c r="BB23" s="101" t="s">
        <v>868</v>
      </c>
      <c r="BC23" s="101" t="s">
        <v>868</v>
      </c>
      <c r="BD23" s="101" t="s">
        <v>868</v>
      </c>
      <c r="BE23" s="101" t="s">
        <v>868</v>
      </c>
      <c r="BF23" s="101" t="s">
        <v>868</v>
      </c>
      <c r="BG23" s="101" t="s">
        <v>868</v>
      </c>
      <c r="BH23" s="60"/>
    </row>
    <row r="24" spans="1:60" ht="21" x14ac:dyDescent="0.25">
      <c r="A24" s="75" t="s">
        <v>831</v>
      </c>
      <c r="B24" s="262" t="s">
        <v>832</v>
      </c>
      <c r="C24" s="77"/>
      <c r="D24" s="101" t="s">
        <v>868</v>
      </c>
      <c r="E24" s="101" t="s">
        <v>868</v>
      </c>
      <c r="F24" s="101" t="s">
        <v>868</v>
      </c>
      <c r="G24" s="101" t="s">
        <v>868</v>
      </c>
      <c r="H24" s="101" t="s">
        <v>868</v>
      </c>
      <c r="I24" s="101" t="s">
        <v>868</v>
      </c>
      <c r="J24" s="101" t="s">
        <v>868</v>
      </c>
      <c r="K24" s="101" t="s">
        <v>868</v>
      </c>
      <c r="L24" s="101" t="s">
        <v>868</v>
      </c>
      <c r="M24" s="101" t="s">
        <v>868</v>
      </c>
      <c r="N24" s="101" t="s">
        <v>868</v>
      </c>
      <c r="O24" s="101" t="s">
        <v>868</v>
      </c>
      <c r="P24" s="101" t="s">
        <v>868</v>
      </c>
      <c r="Q24" s="101" t="s">
        <v>868</v>
      </c>
      <c r="R24" s="101" t="s">
        <v>868</v>
      </c>
      <c r="S24" s="101" t="s">
        <v>868</v>
      </c>
      <c r="T24" s="101" t="s">
        <v>868</v>
      </c>
      <c r="U24" s="101" t="s">
        <v>868</v>
      </c>
      <c r="V24" s="101" t="s">
        <v>868</v>
      </c>
      <c r="W24" s="101" t="s">
        <v>868</v>
      </c>
      <c r="X24" s="101" t="s">
        <v>868</v>
      </c>
      <c r="Y24" s="101" t="s">
        <v>868</v>
      </c>
      <c r="Z24" s="101" t="s">
        <v>868</v>
      </c>
      <c r="AA24" s="101" t="s">
        <v>868</v>
      </c>
      <c r="AB24" s="101" t="s">
        <v>868</v>
      </c>
      <c r="AC24" s="101" t="s">
        <v>868</v>
      </c>
      <c r="AD24" s="101" t="s">
        <v>868</v>
      </c>
      <c r="AE24" s="101" t="s">
        <v>868</v>
      </c>
      <c r="AF24" s="101" t="s">
        <v>868</v>
      </c>
      <c r="AG24" s="101" t="s">
        <v>868</v>
      </c>
      <c r="AH24" s="101" t="s">
        <v>868</v>
      </c>
      <c r="AI24" s="101" t="s">
        <v>868</v>
      </c>
      <c r="AJ24" s="101" t="s">
        <v>868</v>
      </c>
      <c r="AK24" s="101" t="s">
        <v>868</v>
      </c>
      <c r="AL24" s="101" t="s">
        <v>868</v>
      </c>
      <c r="AM24" s="101" t="s">
        <v>868</v>
      </c>
      <c r="AN24" s="101" t="s">
        <v>868</v>
      </c>
      <c r="AO24" s="101" t="s">
        <v>868</v>
      </c>
      <c r="AP24" s="101" t="s">
        <v>868</v>
      </c>
      <c r="AQ24" s="101" t="s">
        <v>868</v>
      </c>
      <c r="AR24" s="101" t="s">
        <v>868</v>
      </c>
      <c r="AS24" s="101" t="s">
        <v>868</v>
      </c>
      <c r="AT24" s="101" t="s">
        <v>868</v>
      </c>
      <c r="AU24" s="101" t="s">
        <v>868</v>
      </c>
      <c r="AV24" s="101" t="s">
        <v>868</v>
      </c>
      <c r="AW24" s="101" t="s">
        <v>868</v>
      </c>
      <c r="AX24" s="101" t="s">
        <v>868</v>
      </c>
      <c r="AY24" s="101" t="s">
        <v>868</v>
      </c>
      <c r="AZ24" s="101" t="s">
        <v>868</v>
      </c>
      <c r="BA24" s="101" t="s">
        <v>868</v>
      </c>
      <c r="BB24" s="101" t="s">
        <v>868</v>
      </c>
      <c r="BC24" s="101" t="s">
        <v>868</v>
      </c>
      <c r="BD24" s="101" t="s">
        <v>868</v>
      </c>
      <c r="BE24" s="101" t="s">
        <v>868</v>
      </c>
      <c r="BF24" s="101" t="s">
        <v>868</v>
      </c>
      <c r="BG24" s="101" t="s">
        <v>868</v>
      </c>
      <c r="BH24" s="60"/>
    </row>
    <row r="25" spans="1:60" x14ac:dyDescent="0.25">
      <c r="A25" s="75" t="s">
        <v>833</v>
      </c>
      <c r="B25" s="262" t="s">
        <v>834</v>
      </c>
      <c r="C25" s="77"/>
      <c r="D25" s="101" t="s">
        <v>868</v>
      </c>
      <c r="E25" s="101" t="s">
        <v>868</v>
      </c>
      <c r="F25" s="101" t="s">
        <v>868</v>
      </c>
      <c r="G25" s="101" t="s">
        <v>868</v>
      </c>
      <c r="H25" s="101" t="s">
        <v>868</v>
      </c>
      <c r="I25" s="101" t="s">
        <v>868</v>
      </c>
      <c r="J25" s="101" t="s">
        <v>868</v>
      </c>
      <c r="K25" s="101" t="s">
        <v>868</v>
      </c>
      <c r="L25" s="101" t="s">
        <v>868</v>
      </c>
      <c r="M25" s="101" t="s">
        <v>868</v>
      </c>
      <c r="N25" s="101" t="s">
        <v>868</v>
      </c>
      <c r="O25" s="101" t="s">
        <v>868</v>
      </c>
      <c r="P25" s="101" t="s">
        <v>868</v>
      </c>
      <c r="Q25" s="101" t="s">
        <v>868</v>
      </c>
      <c r="R25" s="101" t="s">
        <v>868</v>
      </c>
      <c r="S25" s="101" t="s">
        <v>868</v>
      </c>
      <c r="T25" s="101" t="s">
        <v>868</v>
      </c>
      <c r="U25" s="101" t="s">
        <v>868</v>
      </c>
      <c r="V25" s="101" t="s">
        <v>868</v>
      </c>
      <c r="W25" s="101" t="s">
        <v>868</v>
      </c>
      <c r="X25" s="101" t="s">
        <v>868</v>
      </c>
      <c r="Y25" s="101" t="s">
        <v>868</v>
      </c>
      <c r="Z25" s="101" t="s">
        <v>868</v>
      </c>
      <c r="AA25" s="101" t="s">
        <v>868</v>
      </c>
      <c r="AB25" s="101" t="s">
        <v>868</v>
      </c>
      <c r="AC25" s="101" t="s">
        <v>868</v>
      </c>
      <c r="AD25" s="101" t="s">
        <v>868</v>
      </c>
      <c r="AE25" s="101" t="s">
        <v>868</v>
      </c>
      <c r="AF25" s="101" t="s">
        <v>868</v>
      </c>
      <c r="AG25" s="101" t="s">
        <v>868</v>
      </c>
      <c r="AH25" s="101" t="s">
        <v>868</v>
      </c>
      <c r="AI25" s="101" t="s">
        <v>868</v>
      </c>
      <c r="AJ25" s="101" t="s">
        <v>868</v>
      </c>
      <c r="AK25" s="101" t="s">
        <v>868</v>
      </c>
      <c r="AL25" s="101" t="s">
        <v>868</v>
      </c>
      <c r="AM25" s="101" t="s">
        <v>868</v>
      </c>
      <c r="AN25" s="101" t="s">
        <v>868</v>
      </c>
      <c r="AO25" s="101" t="s">
        <v>868</v>
      </c>
      <c r="AP25" s="101" t="s">
        <v>868</v>
      </c>
      <c r="AQ25" s="101" t="s">
        <v>868</v>
      </c>
      <c r="AR25" s="101" t="s">
        <v>868</v>
      </c>
      <c r="AS25" s="101" t="s">
        <v>868</v>
      </c>
      <c r="AT25" s="101" t="s">
        <v>868</v>
      </c>
      <c r="AU25" s="101" t="s">
        <v>868</v>
      </c>
      <c r="AV25" s="101" t="s">
        <v>868</v>
      </c>
      <c r="AW25" s="101" t="s">
        <v>868</v>
      </c>
      <c r="AX25" s="101" t="s">
        <v>868</v>
      </c>
      <c r="AY25" s="101" t="s">
        <v>868</v>
      </c>
      <c r="AZ25" s="101" t="s">
        <v>868</v>
      </c>
      <c r="BA25" s="101" t="s">
        <v>868</v>
      </c>
      <c r="BB25" s="101" t="s">
        <v>868</v>
      </c>
      <c r="BC25" s="101" t="s">
        <v>868</v>
      </c>
      <c r="BD25" s="101" t="s">
        <v>868</v>
      </c>
      <c r="BE25" s="101" t="s">
        <v>868</v>
      </c>
      <c r="BF25" s="101" t="s">
        <v>868</v>
      </c>
      <c r="BG25" s="101" t="s">
        <v>868</v>
      </c>
      <c r="BH25" s="60"/>
    </row>
    <row r="26" spans="1:60" x14ac:dyDescent="0.25">
      <c r="A26" s="75" t="s">
        <v>835</v>
      </c>
      <c r="B26" s="262" t="s">
        <v>836</v>
      </c>
      <c r="C26" s="77"/>
      <c r="D26" s="101" t="s">
        <v>868</v>
      </c>
      <c r="E26" s="101" t="s">
        <v>868</v>
      </c>
      <c r="F26" s="101" t="s">
        <v>868</v>
      </c>
      <c r="G26" s="101" t="s">
        <v>868</v>
      </c>
      <c r="H26" s="101" t="s">
        <v>868</v>
      </c>
      <c r="I26" s="101" t="s">
        <v>868</v>
      </c>
      <c r="J26" s="101" t="s">
        <v>868</v>
      </c>
      <c r="K26" s="101" t="s">
        <v>868</v>
      </c>
      <c r="L26" s="101" t="s">
        <v>868</v>
      </c>
      <c r="M26" s="101" t="s">
        <v>868</v>
      </c>
      <c r="N26" s="101" t="s">
        <v>868</v>
      </c>
      <c r="O26" s="101" t="s">
        <v>868</v>
      </c>
      <c r="P26" s="101" t="s">
        <v>868</v>
      </c>
      <c r="Q26" s="101" t="s">
        <v>868</v>
      </c>
      <c r="R26" s="101" t="s">
        <v>868</v>
      </c>
      <c r="S26" s="101" t="s">
        <v>868</v>
      </c>
      <c r="T26" s="101" t="s">
        <v>868</v>
      </c>
      <c r="U26" s="101" t="s">
        <v>868</v>
      </c>
      <c r="V26" s="101" t="s">
        <v>868</v>
      </c>
      <c r="W26" s="101" t="s">
        <v>868</v>
      </c>
      <c r="X26" s="101" t="s">
        <v>868</v>
      </c>
      <c r="Y26" s="101" t="s">
        <v>868</v>
      </c>
      <c r="Z26" s="101" t="s">
        <v>868</v>
      </c>
      <c r="AA26" s="101" t="s">
        <v>868</v>
      </c>
      <c r="AB26" s="101" t="s">
        <v>868</v>
      </c>
      <c r="AC26" s="101" t="s">
        <v>868</v>
      </c>
      <c r="AD26" s="101" t="s">
        <v>868</v>
      </c>
      <c r="AE26" s="101" t="s">
        <v>868</v>
      </c>
      <c r="AF26" s="101" t="s">
        <v>868</v>
      </c>
      <c r="AG26" s="101" t="s">
        <v>868</v>
      </c>
      <c r="AH26" s="101" t="s">
        <v>868</v>
      </c>
      <c r="AI26" s="101" t="s">
        <v>868</v>
      </c>
      <c r="AJ26" s="101" t="s">
        <v>868</v>
      </c>
      <c r="AK26" s="101" t="s">
        <v>868</v>
      </c>
      <c r="AL26" s="101" t="s">
        <v>868</v>
      </c>
      <c r="AM26" s="101" t="s">
        <v>868</v>
      </c>
      <c r="AN26" s="101" t="s">
        <v>868</v>
      </c>
      <c r="AO26" s="101" t="s">
        <v>868</v>
      </c>
      <c r="AP26" s="101" t="s">
        <v>868</v>
      </c>
      <c r="AQ26" s="101" t="s">
        <v>868</v>
      </c>
      <c r="AR26" s="101" t="s">
        <v>868</v>
      </c>
      <c r="AS26" s="101" t="s">
        <v>868</v>
      </c>
      <c r="AT26" s="101" t="s">
        <v>868</v>
      </c>
      <c r="AU26" s="101" t="s">
        <v>868</v>
      </c>
      <c r="AV26" s="101" t="s">
        <v>868</v>
      </c>
      <c r="AW26" s="101" t="s">
        <v>868</v>
      </c>
      <c r="AX26" s="101" t="s">
        <v>868</v>
      </c>
      <c r="AY26" s="101" t="s">
        <v>868</v>
      </c>
      <c r="AZ26" s="101" t="s">
        <v>868</v>
      </c>
      <c r="BA26" s="101" t="s">
        <v>868</v>
      </c>
      <c r="BB26" s="101" t="s">
        <v>868</v>
      </c>
      <c r="BC26" s="101" t="s">
        <v>868</v>
      </c>
      <c r="BD26" s="101" t="s">
        <v>868</v>
      </c>
      <c r="BE26" s="101" t="s">
        <v>868</v>
      </c>
      <c r="BF26" s="101" t="s">
        <v>868</v>
      </c>
      <c r="BG26" s="101" t="s">
        <v>868</v>
      </c>
      <c r="BH26" s="60"/>
    </row>
    <row r="27" spans="1:60" x14ac:dyDescent="0.25">
      <c r="A27" s="75" t="s">
        <v>481</v>
      </c>
      <c r="B27" s="262" t="s">
        <v>837</v>
      </c>
      <c r="C27" s="77"/>
      <c r="D27" s="101" t="s">
        <v>868</v>
      </c>
      <c r="E27" s="101" t="s">
        <v>868</v>
      </c>
      <c r="F27" s="101" t="s">
        <v>868</v>
      </c>
      <c r="G27" s="101" t="s">
        <v>868</v>
      </c>
      <c r="H27" s="101" t="s">
        <v>868</v>
      </c>
      <c r="I27" s="101" t="s">
        <v>868</v>
      </c>
      <c r="J27" s="101" t="s">
        <v>868</v>
      </c>
      <c r="K27" s="101" t="s">
        <v>868</v>
      </c>
      <c r="L27" s="101" t="s">
        <v>868</v>
      </c>
      <c r="M27" s="101" t="s">
        <v>868</v>
      </c>
      <c r="N27" s="101" t="s">
        <v>868</v>
      </c>
      <c r="O27" s="101" t="s">
        <v>868</v>
      </c>
      <c r="P27" s="101" t="s">
        <v>868</v>
      </c>
      <c r="Q27" s="101" t="s">
        <v>868</v>
      </c>
      <c r="R27" s="101" t="s">
        <v>868</v>
      </c>
      <c r="S27" s="101" t="s">
        <v>868</v>
      </c>
      <c r="T27" s="101" t="s">
        <v>868</v>
      </c>
      <c r="U27" s="101" t="s">
        <v>868</v>
      </c>
      <c r="V27" s="101" t="s">
        <v>868</v>
      </c>
      <c r="W27" s="101" t="s">
        <v>868</v>
      </c>
      <c r="X27" s="101" t="s">
        <v>868</v>
      </c>
      <c r="Y27" s="101" t="s">
        <v>868</v>
      </c>
      <c r="Z27" s="101" t="s">
        <v>868</v>
      </c>
      <c r="AA27" s="101" t="s">
        <v>868</v>
      </c>
      <c r="AB27" s="101" t="s">
        <v>868</v>
      </c>
      <c r="AC27" s="101" t="s">
        <v>868</v>
      </c>
      <c r="AD27" s="101" t="s">
        <v>868</v>
      </c>
      <c r="AE27" s="101" t="s">
        <v>868</v>
      </c>
      <c r="AF27" s="101" t="s">
        <v>868</v>
      </c>
      <c r="AG27" s="101" t="s">
        <v>868</v>
      </c>
      <c r="AH27" s="101" t="s">
        <v>868</v>
      </c>
      <c r="AI27" s="101" t="s">
        <v>868</v>
      </c>
      <c r="AJ27" s="101" t="s">
        <v>868</v>
      </c>
      <c r="AK27" s="101" t="s">
        <v>868</v>
      </c>
      <c r="AL27" s="101" t="s">
        <v>868</v>
      </c>
      <c r="AM27" s="101" t="s">
        <v>868</v>
      </c>
      <c r="AN27" s="101" t="s">
        <v>868</v>
      </c>
      <c r="AO27" s="101" t="s">
        <v>868</v>
      </c>
      <c r="AP27" s="101" t="s">
        <v>868</v>
      </c>
      <c r="AQ27" s="101" t="s">
        <v>868</v>
      </c>
      <c r="AR27" s="101" t="s">
        <v>868</v>
      </c>
      <c r="AS27" s="101" t="s">
        <v>868</v>
      </c>
      <c r="AT27" s="101" t="s">
        <v>868</v>
      </c>
      <c r="AU27" s="101" t="s">
        <v>868</v>
      </c>
      <c r="AV27" s="101" t="s">
        <v>868</v>
      </c>
      <c r="AW27" s="101" t="s">
        <v>868</v>
      </c>
      <c r="AX27" s="101" t="s">
        <v>868</v>
      </c>
      <c r="AY27" s="101" t="s">
        <v>868</v>
      </c>
      <c r="AZ27" s="101" t="s">
        <v>868</v>
      </c>
      <c r="BA27" s="101" t="s">
        <v>868</v>
      </c>
      <c r="BB27" s="101" t="s">
        <v>868</v>
      </c>
      <c r="BC27" s="101" t="s">
        <v>868</v>
      </c>
      <c r="BD27" s="101" t="s">
        <v>868</v>
      </c>
      <c r="BE27" s="101" t="s">
        <v>868</v>
      </c>
      <c r="BF27" s="101" t="s">
        <v>868</v>
      </c>
      <c r="BG27" s="101" t="s">
        <v>868</v>
      </c>
      <c r="BH27" s="60"/>
    </row>
    <row r="28" spans="1:60" ht="31.5" x14ac:dyDescent="0.25">
      <c r="A28" s="75" t="s">
        <v>479</v>
      </c>
      <c r="B28" s="262" t="s">
        <v>838</v>
      </c>
      <c r="C28" s="77"/>
      <c r="D28" s="101" t="s">
        <v>868</v>
      </c>
      <c r="E28" s="101" t="s">
        <v>868</v>
      </c>
      <c r="F28" s="101" t="s">
        <v>868</v>
      </c>
      <c r="G28" s="101" t="s">
        <v>868</v>
      </c>
      <c r="H28" s="101" t="s">
        <v>868</v>
      </c>
      <c r="I28" s="101" t="s">
        <v>868</v>
      </c>
      <c r="J28" s="101" t="s">
        <v>868</v>
      </c>
      <c r="K28" s="101" t="s">
        <v>868</v>
      </c>
      <c r="L28" s="101" t="s">
        <v>868</v>
      </c>
      <c r="M28" s="101" t="s">
        <v>868</v>
      </c>
      <c r="N28" s="101" t="s">
        <v>868</v>
      </c>
      <c r="O28" s="101" t="s">
        <v>868</v>
      </c>
      <c r="P28" s="101" t="s">
        <v>868</v>
      </c>
      <c r="Q28" s="101" t="s">
        <v>868</v>
      </c>
      <c r="R28" s="101" t="s">
        <v>868</v>
      </c>
      <c r="S28" s="101" t="s">
        <v>868</v>
      </c>
      <c r="T28" s="101" t="s">
        <v>868</v>
      </c>
      <c r="U28" s="101" t="s">
        <v>868</v>
      </c>
      <c r="V28" s="101" t="s">
        <v>868</v>
      </c>
      <c r="W28" s="101" t="s">
        <v>868</v>
      </c>
      <c r="X28" s="101" t="s">
        <v>868</v>
      </c>
      <c r="Y28" s="101" t="s">
        <v>868</v>
      </c>
      <c r="Z28" s="101" t="s">
        <v>868</v>
      </c>
      <c r="AA28" s="101" t="s">
        <v>868</v>
      </c>
      <c r="AB28" s="101" t="s">
        <v>868</v>
      </c>
      <c r="AC28" s="101" t="s">
        <v>868</v>
      </c>
      <c r="AD28" s="101" t="s">
        <v>868</v>
      </c>
      <c r="AE28" s="101" t="s">
        <v>868</v>
      </c>
      <c r="AF28" s="101" t="s">
        <v>868</v>
      </c>
      <c r="AG28" s="101" t="s">
        <v>868</v>
      </c>
      <c r="AH28" s="101" t="s">
        <v>868</v>
      </c>
      <c r="AI28" s="101" t="s">
        <v>868</v>
      </c>
      <c r="AJ28" s="101" t="s">
        <v>868</v>
      </c>
      <c r="AK28" s="101" t="s">
        <v>868</v>
      </c>
      <c r="AL28" s="101" t="s">
        <v>868</v>
      </c>
      <c r="AM28" s="101" t="s">
        <v>868</v>
      </c>
      <c r="AN28" s="101" t="s">
        <v>868</v>
      </c>
      <c r="AO28" s="101" t="s">
        <v>868</v>
      </c>
      <c r="AP28" s="101" t="s">
        <v>868</v>
      </c>
      <c r="AQ28" s="101" t="s">
        <v>868</v>
      </c>
      <c r="AR28" s="101" t="s">
        <v>868</v>
      </c>
      <c r="AS28" s="101" t="s">
        <v>868</v>
      </c>
      <c r="AT28" s="101" t="s">
        <v>868</v>
      </c>
      <c r="AU28" s="101" t="s">
        <v>868</v>
      </c>
      <c r="AV28" s="101" t="s">
        <v>868</v>
      </c>
      <c r="AW28" s="101" t="s">
        <v>868</v>
      </c>
      <c r="AX28" s="101" t="s">
        <v>868</v>
      </c>
      <c r="AY28" s="101" t="s">
        <v>868</v>
      </c>
      <c r="AZ28" s="101" t="s">
        <v>868</v>
      </c>
      <c r="BA28" s="101" t="s">
        <v>868</v>
      </c>
      <c r="BB28" s="101" t="s">
        <v>868</v>
      </c>
      <c r="BC28" s="101" t="s">
        <v>868</v>
      </c>
      <c r="BD28" s="101" t="s">
        <v>868</v>
      </c>
      <c r="BE28" s="101" t="s">
        <v>868</v>
      </c>
      <c r="BF28" s="101" t="s">
        <v>868</v>
      </c>
      <c r="BG28" s="101" t="s">
        <v>868</v>
      </c>
      <c r="BH28" s="60"/>
    </row>
    <row r="29" spans="1:60" ht="42" x14ac:dyDescent="0.25">
      <c r="A29" s="75" t="s">
        <v>477</v>
      </c>
      <c r="B29" s="262" t="s">
        <v>839</v>
      </c>
      <c r="C29" s="77"/>
      <c r="D29" s="101" t="s">
        <v>868</v>
      </c>
      <c r="E29" s="101" t="s">
        <v>868</v>
      </c>
      <c r="F29" s="101" t="s">
        <v>868</v>
      </c>
      <c r="G29" s="101" t="s">
        <v>868</v>
      </c>
      <c r="H29" s="101" t="s">
        <v>868</v>
      </c>
      <c r="I29" s="101" t="s">
        <v>868</v>
      </c>
      <c r="J29" s="101" t="s">
        <v>868</v>
      </c>
      <c r="K29" s="101" t="s">
        <v>868</v>
      </c>
      <c r="L29" s="101" t="s">
        <v>868</v>
      </c>
      <c r="M29" s="101" t="s">
        <v>868</v>
      </c>
      <c r="N29" s="101" t="s">
        <v>868</v>
      </c>
      <c r="O29" s="101" t="s">
        <v>868</v>
      </c>
      <c r="P29" s="101" t="s">
        <v>868</v>
      </c>
      <c r="Q29" s="101" t="s">
        <v>868</v>
      </c>
      <c r="R29" s="101" t="s">
        <v>868</v>
      </c>
      <c r="S29" s="101" t="s">
        <v>868</v>
      </c>
      <c r="T29" s="101" t="s">
        <v>868</v>
      </c>
      <c r="U29" s="101" t="s">
        <v>868</v>
      </c>
      <c r="V29" s="101" t="s">
        <v>868</v>
      </c>
      <c r="W29" s="101" t="s">
        <v>868</v>
      </c>
      <c r="X29" s="101" t="s">
        <v>868</v>
      </c>
      <c r="Y29" s="101" t="s">
        <v>868</v>
      </c>
      <c r="Z29" s="101" t="s">
        <v>868</v>
      </c>
      <c r="AA29" s="101" t="s">
        <v>868</v>
      </c>
      <c r="AB29" s="101" t="s">
        <v>868</v>
      </c>
      <c r="AC29" s="101" t="s">
        <v>868</v>
      </c>
      <c r="AD29" s="101" t="s">
        <v>868</v>
      </c>
      <c r="AE29" s="101" t="s">
        <v>868</v>
      </c>
      <c r="AF29" s="101" t="s">
        <v>868</v>
      </c>
      <c r="AG29" s="101" t="s">
        <v>868</v>
      </c>
      <c r="AH29" s="101" t="s">
        <v>868</v>
      </c>
      <c r="AI29" s="101" t="s">
        <v>868</v>
      </c>
      <c r="AJ29" s="101" t="s">
        <v>868</v>
      </c>
      <c r="AK29" s="101" t="s">
        <v>868</v>
      </c>
      <c r="AL29" s="101" t="s">
        <v>868</v>
      </c>
      <c r="AM29" s="101" t="s">
        <v>868</v>
      </c>
      <c r="AN29" s="101" t="s">
        <v>868</v>
      </c>
      <c r="AO29" s="101" t="s">
        <v>868</v>
      </c>
      <c r="AP29" s="101" t="s">
        <v>868</v>
      </c>
      <c r="AQ29" s="101" t="s">
        <v>868</v>
      </c>
      <c r="AR29" s="101" t="s">
        <v>868</v>
      </c>
      <c r="AS29" s="101" t="s">
        <v>868</v>
      </c>
      <c r="AT29" s="101" t="s">
        <v>868</v>
      </c>
      <c r="AU29" s="101" t="s">
        <v>868</v>
      </c>
      <c r="AV29" s="101" t="s">
        <v>868</v>
      </c>
      <c r="AW29" s="101" t="s">
        <v>868</v>
      </c>
      <c r="AX29" s="101" t="s">
        <v>868</v>
      </c>
      <c r="AY29" s="101" t="s">
        <v>868</v>
      </c>
      <c r="AZ29" s="101" t="s">
        <v>868</v>
      </c>
      <c r="BA29" s="101" t="s">
        <v>868</v>
      </c>
      <c r="BB29" s="101" t="s">
        <v>868</v>
      </c>
      <c r="BC29" s="101" t="s">
        <v>868</v>
      </c>
      <c r="BD29" s="101" t="s">
        <v>868</v>
      </c>
      <c r="BE29" s="101" t="s">
        <v>868</v>
      </c>
      <c r="BF29" s="101" t="s">
        <v>868</v>
      </c>
      <c r="BG29" s="101" t="s">
        <v>868</v>
      </c>
      <c r="BH29" s="60"/>
    </row>
    <row r="30" spans="1:60" ht="42" x14ac:dyDescent="0.25">
      <c r="A30" s="75" t="s">
        <v>472</v>
      </c>
      <c r="B30" s="262" t="s">
        <v>840</v>
      </c>
      <c r="C30" s="77"/>
      <c r="D30" s="101" t="s">
        <v>868</v>
      </c>
      <c r="E30" s="101" t="s">
        <v>868</v>
      </c>
      <c r="F30" s="101" t="s">
        <v>868</v>
      </c>
      <c r="G30" s="101" t="s">
        <v>868</v>
      </c>
      <c r="H30" s="101" t="s">
        <v>868</v>
      </c>
      <c r="I30" s="101" t="s">
        <v>868</v>
      </c>
      <c r="J30" s="101" t="s">
        <v>868</v>
      </c>
      <c r="K30" s="101" t="s">
        <v>868</v>
      </c>
      <c r="L30" s="101" t="s">
        <v>868</v>
      </c>
      <c r="M30" s="101" t="s">
        <v>868</v>
      </c>
      <c r="N30" s="101" t="s">
        <v>868</v>
      </c>
      <c r="O30" s="101" t="s">
        <v>868</v>
      </c>
      <c r="P30" s="101" t="s">
        <v>868</v>
      </c>
      <c r="Q30" s="101" t="s">
        <v>868</v>
      </c>
      <c r="R30" s="101" t="s">
        <v>868</v>
      </c>
      <c r="S30" s="101" t="s">
        <v>868</v>
      </c>
      <c r="T30" s="101" t="s">
        <v>868</v>
      </c>
      <c r="U30" s="101" t="s">
        <v>868</v>
      </c>
      <c r="V30" s="101" t="s">
        <v>868</v>
      </c>
      <c r="W30" s="101" t="s">
        <v>868</v>
      </c>
      <c r="X30" s="101" t="s">
        <v>868</v>
      </c>
      <c r="Y30" s="101" t="s">
        <v>868</v>
      </c>
      <c r="Z30" s="101" t="s">
        <v>868</v>
      </c>
      <c r="AA30" s="101" t="s">
        <v>868</v>
      </c>
      <c r="AB30" s="101" t="s">
        <v>868</v>
      </c>
      <c r="AC30" s="101" t="s">
        <v>868</v>
      </c>
      <c r="AD30" s="101" t="s">
        <v>868</v>
      </c>
      <c r="AE30" s="101" t="s">
        <v>868</v>
      </c>
      <c r="AF30" s="101" t="s">
        <v>868</v>
      </c>
      <c r="AG30" s="101" t="s">
        <v>868</v>
      </c>
      <c r="AH30" s="101" t="s">
        <v>868</v>
      </c>
      <c r="AI30" s="101" t="s">
        <v>868</v>
      </c>
      <c r="AJ30" s="101" t="s">
        <v>868</v>
      </c>
      <c r="AK30" s="101" t="s">
        <v>868</v>
      </c>
      <c r="AL30" s="101" t="s">
        <v>868</v>
      </c>
      <c r="AM30" s="101" t="s">
        <v>868</v>
      </c>
      <c r="AN30" s="101" t="s">
        <v>868</v>
      </c>
      <c r="AO30" s="101" t="s">
        <v>868</v>
      </c>
      <c r="AP30" s="101" t="s">
        <v>868</v>
      </c>
      <c r="AQ30" s="101" t="s">
        <v>868</v>
      </c>
      <c r="AR30" s="101" t="s">
        <v>868</v>
      </c>
      <c r="AS30" s="101" t="s">
        <v>868</v>
      </c>
      <c r="AT30" s="101" t="s">
        <v>868</v>
      </c>
      <c r="AU30" s="101" t="s">
        <v>868</v>
      </c>
      <c r="AV30" s="101" t="s">
        <v>868</v>
      </c>
      <c r="AW30" s="101" t="s">
        <v>868</v>
      </c>
      <c r="AX30" s="101" t="s">
        <v>868</v>
      </c>
      <c r="AY30" s="101" t="s">
        <v>868</v>
      </c>
      <c r="AZ30" s="101" t="s">
        <v>868</v>
      </c>
      <c r="BA30" s="101" t="s">
        <v>868</v>
      </c>
      <c r="BB30" s="101" t="s">
        <v>868</v>
      </c>
      <c r="BC30" s="101" t="s">
        <v>868</v>
      </c>
      <c r="BD30" s="101" t="s">
        <v>868</v>
      </c>
      <c r="BE30" s="101" t="s">
        <v>868</v>
      </c>
      <c r="BF30" s="101" t="s">
        <v>868</v>
      </c>
      <c r="BG30" s="101" t="s">
        <v>868</v>
      </c>
      <c r="BH30" s="60"/>
    </row>
    <row r="31" spans="1:60" ht="31.5" x14ac:dyDescent="0.25">
      <c r="A31" s="75" t="s">
        <v>470</v>
      </c>
      <c r="B31" s="262" t="s">
        <v>841</v>
      </c>
      <c r="C31" s="77"/>
      <c r="D31" s="101" t="s">
        <v>868</v>
      </c>
      <c r="E31" s="101" t="s">
        <v>868</v>
      </c>
      <c r="F31" s="101" t="s">
        <v>868</v>
      </c>
      <c r="G31" s="101" t="s">
        <v>868</v>
      </c>
      <c r="H31" s="101" t="s">
        <v>868</v>
      </c>
      <c r="I31" s="101" t="s">
        <v>868</v>
      </c>
      <c r="J31" s="101" t="s">
        <v>868</v>
      </c>
      <c r="K31" s="101" t="s">
        <v>868</v>
      </c>
      <c r="L31" s="101" t="s">
        <v>868</v>
      </c>
      <c r="M31" s="101" t="s">
        <v>868</v>
      </c>
      <c r="N31" s="101" t="s">
        <v>868</v>
      </c>
      <c r="O31" s="101" t="s">
        <v>868</v>
      </c>
      <c r="P31" s="101" t="s">
        <v>868</v>
      </c>
      <c r="Q31" s="101" t="s">
        <v>868</v>
      </c>
      <c r="R31" s="101" t="s">
        <v>868</v>
      </c>
      <c r="S31" s="101" t="s">
        <v>868</v>
      </c>
      <c r="T31" s="101" t="s">
        <v>868</v>
      </c>
      <c r="U31" s="101" t="s">
        <v>868</v>
      </c>
      <c r="V31" s="101" t="s">
        <v>868</v>
      </c>
      <c r="W31" s="101" t="s">
        <v>868</v>
      </c>
      <c r="X31" s="101" t="s">
        <v>868</v>
      </c>
      <c r="Y31" s="101" t="s">
        <v>868</v>
      </c>
      <c r="Z31" s="101" t="s">
        <v>868</v>
      </c>
      <c r="AA31" s="101" t="s">
        <v>868</v>
      </c>
      <c r="AB31" s="101" t="s">
        <v>868</v>
      </c>
      <c r="AC31" s="101" t="s">
        <v>868</v>
      </c>
      <c r="AD31" s="101" t="s">
        <v>868</v>
      </c>
      <c r="AE31" s="101" t="s">
        <v>868</v>
      </c>
      <c r="AF31" s="101" t="s">
        <v>868</v>
      </c>
      <c r="AG31" s="101" t="s">
        <v>868</v>
      </c>
      <c r="AH31" s="101" t="s">
        <v>868</v>
      </c>
      <c r="AI31" s="101" t="s">
        <v>868</v>
      </c>
      <c r="AJ31" s="101" t="s">
        <v>868</v>
      </c>
      <c r="AK31" s="101" t="s">
        <v>868</v>
      </c>
      <c r="AL31" s="101" t="s">
        <v>868</v>
      </c>
      <c r="AM31" s="101" t="s">
        <v>868</v>
      </c>
      <c r="AN31" s="101" t="s">
        <v>868</v>
      </c>
      <c r="AO31" s="101" t="s">
        <v>868</v>
      </c>
      <c r="AP31" s="101" t="s">
        <v>868</v>
      </c>
      <c r="AQ31" s="101" t="s">
        <v>868</v>
      </c>
      <c r="AR31" s="101" t="s">
        <v>868</v>
      </c>
      <c r="AS31" s="101" t="s">
        <v>868</v>
      </c>
      <c r="AT31" s="101" t="s">
        <v>868</v>
      </c>
      <c r="AU31" s="101" t="s">
        <v>868</v>
      </c>
      <c r="AV31" s="101" t="s">
        <v>868</v>
      </c>
      <c r="AW31" s="101" t="s">
        <v>868</v>
      </c>
      <c r="AX31" s="101" t="s">
        <v>868</v>
      </c>
      <c r="AY31" s="101" t="s">
        <v>868</v>
      </c>
      <c r="AZ31" s="101" t="s">
        <v>868</v>
      </c>
      <c r="BA31" s="101" t="s">
        <v>868</v>
      </c>
      <c r="BB31" s="101" t="s">
        <v>868</v>
      </c>
      <c r="BC31" s="101" t="s">
        <v>868</v>
      </c>
      <c r="BD31" s="101" t="s">
        <v>868</v>
      </c>
      <c r="BE31" s="101" t="s">
        <v>868</v>
      </c>
      <c r="BF31" s="101" t="s">
        <v>868</v>
      </c>
      <c r="BG31" s="101" t="s">
        <v>868</v>
      </c>
      <c r="BH31" s="60"/>
    </row>
    <row r="32" spans="1:60" ht="21" x14ac:dyDescent="0.25">
      <c r="A32" s="75" t="s">
        <v>451</v>
      </c>
      <c r="B32" s="262" t="s">
        <v>842</v>
      </c>
      <c r="C32" s="77"/>
      <c r="D32" s="101" t="s">
        <v>868</v>
      </c>
      <c r="E32" s="101" t="s">
        <v>868</v>
      </c>
      <c r="F32" s="101" t="s">
        <v>868</v>
      </c>
      <c r="G32" s="101" t="s">
        <v>868</v>
      </c>
      <c r="H32" s="101" t="s">
        <v>868</v>
      </c>
      <c r="I32" s="101" t="s">
        <v>868</v>
      </c>
      <c r="J32" s="101" t="s">
        <v>868</v>
      </c>
      <c r="K32" s="101" t="s">
        <v>868</v>
      </c>
      <c r="L32" s="101" t="s">
        <v>868</v>
      </c>
      <c r="M32" s="101" t="s">
        <v>868</v>
      </c>
      <c r="N32" s="101" t="s">
        <v>868</v>
      </c>
      <c r="O32" s="101" t="s">
        <v>868</v>
      </c>
      <c r="P32" s="101" t="s">
        <v>868</v>
      </c>
      <c r="Q32" s="101" t="s">
        <v>868</v>
      </c>
      <c r="R32" s="101" t="s">
        <v>868</v>
      </c>
      <c r="S32" s="101" t="s">
        <v>868</v>
      </c>
      <c r="T32" s="101" t="s">
        <v>868</v>
      </c>
      <c r="U32" s="101" t="s">
        <v>868</v>
      </c>
      <c r="V32" s="101" t="s">
        <v>868</v>
      </c>
      <c r="W32" s="101" t="s">
        <v>868</v>
      </c>
      <c r="X32" s="101" t="s">
        <v>868</v>
      </c>
      <c r="Y32" s="101" t="s">
        <v>868</v>
      </c>
      <c r="Z32" s="101" t="s">
        <v>868</v>
      </c>
      <c r="AA32" s="101" t="s">
        <v>868</v>
      </c>
      <c r="AB32" s="101" t="s">
        <v>868</v>
      </c>
      <c r="AC32" s="101" t="s">
        <v>868</v>
      </c>
      <c r="AD32" s="101" t="s">
        <v>868</v>
      </c>
      <c r="AE32" s="101" t="s">
        <v>868</v>
      </c>
      <c r="AF32" s="101" t="s">
        <v>868</v>
      </c>
      <c r="AG32" s="101" t="s">
        <v>868</v>
      </c>
      <c r="AH32" s="101" t="s">
        <v>868</v>
      </c>
      <c r="AI32" s="101" t="s">
        <v>868</v>
      </c>
      <c r="AJ32" s="101" t="s">
        <v>868</v>
      </c>
      <c r="AK32" s="101" t="s">
        <v>868</v>
      </c>
      <c r="AL32" s="101" t="s">
        <v>868</v>
      </c>
      <c r="AM32" s="101" t="s">
        <v>868</v>
      </c>
      <c r="AN32" s="101" t="s">
        <v>868</v>
      </c>
      <c r="AO32" s="101" t="s">
        <v>868</v>
      </c>
      <c r="AP32" s="101" t="s">
        <v>868</v>
      </c>
      <c r="AQ32" s="101" t="s">
        <v>868</v>
      </c>
      <c r="AR32" s="101" t="s">
        <v>868</v>
      </c>
      <c r="AS32" s="101" t="s">
        <v>868</v>
      </c>
      <c r="AT32" s="101" t="s">
        <v>868</v>
      </c>
      <c r="AU32" s="101" t="s">
        <v>868</v>
      </c>
      <c r="AV32" s="101" t="s">
        <v>868</v>
      </c>
      <c r="AW32" s="101" t="s">
        <v>868</v>
      </c>
      <c r="AX32" s="101" t="s">
        <v>868</v>
      </c>
      <c r="AY32" s="101" t="s">
        <v>868</v>
      </c>
      <c r="AZ32" s="101" t="s">
        <v>868</v>
      </c>
      <c r="BA32" s="101" t="s">
        <v>868</v>
      </c>
      <c r="BB32" s="101" t="s">
        <v>868</v>
      </c>
      <c r="BC32" s="101" t="s">
        <v>868</v>
      </c>
      <c r="BD32" s="101" t="s">
        <v>868</v>
      </c>
      <c r="BE32" s="101" t="s">
        <v>868</v>
      </c>
      <c r="BF32" s="101" t="s">
        <v>868</v>
      </c>
      <c r="BG32" s="101" t="s">
        <v>868</v>
      </c>
      <c r="BH32" s="60"/>
    </row>
    <row r="33" spans="1:60" ht="42" x14ac:dyDescent="0.25">
      <c r="A33" s="75" t="s">
        <v>449</v>
      </c>
      <c r="B33" s="262" t="s">
        <v>843</v>
      </c>
      <c r="C33" s="77"/>
      <c r="D33" s="101" t="s">
        <v>868</v>
      </c>
      <c r="E33" s="101" t="s">
        <v>868</v>
      </c>
      <c r="F33" s="101" t="s">
        <v>868</v>
      </c>
      <c r="G33" s="101" t="s">
        <v>868</v>
      </c>
      <c r="H33" s="101" t="s">
        <v>868</v>
      </c>
      <c r="I33" s="101" t="s">
        <v>868</v>
      </c>
      <c r="J33" s="101" t="s">
        <v>868</v>
      </c>
      <c r="K33" s="101" t="s">
        <v>868</v>
      </c>
      <c r="L33" s="101" t="s">
        <v>868</v>
      </c>
      <c r="M33" s="101" t="s">
        <v>868</v>
      </c>
      <c r="N33" s="101" t="s">
        <v>868</v>
      </c>
      <c r="O33" s="101" t="s">
        <v>868</v>
      </c>
      <c r="P33" s="101" t="s">
        <v>868</v>
      </c>
      <c r="Q33" s="101" t="s">
        <v>868</v>
      </c>
      <c r="R33" s="101" t="s">
        <v>868</v>
      </c>
      <c r="S33" s="101" t="s">
        <v>868</v>
      </c>
      <c r="T33" s="101" t="s">
        <v>868</v>
      </c>
      <c r="U33" s="101" t="s">
        <v>868</v>
      </c>
      <c r="V33" s="101" t="s">
        <v>868</v>
      </c>
      <c r="W33" s="101" t="s">
        <v>868</v>
      </c>
      <c r="X33" s="101" t="s">
        <v>868</v>
      </c>
      <c r="Y33" s="101" t="s">
        <v>868</v>
      </c>
      <c r="Z33" s="101" t="s">
        <v>868</v>
      </c>
      <c r="AA33" s="101" t="s">
        <v>868</v>
      </c>
      <c r="AB33" s="101" t="s">
        <v>868</v>
      </c>
      <c r="AC33" s="101" t="s">
        <v>868</v>
      </c>
      <c r="AD33" s="101" t="s">
        <v>868</v>
      </c>
      <c r="AE33" s="101" t="s">
        <v>868</v>
      </c>
      <c r="AF33" s="101" t="s">
        <v>868</v>
      </c>
      <c r="AG33" s="101" t="s">
        <v>868</v>
      </c>
      <c r="AH33" s="101" t="s">
        <v>868</v>
      </c>
      <c r="AI33" s="101" t="s">
        <v>868</v>
      </c>
      <c r="AJ33" s="101" t="s">
        <v>868</v>
      </c>
      <c r="AK33" s="101" t="s">
        <v>868</v>
      </c>
      <c r="AL33" s="101" t="s">
        <v>868</v>
      </c>
      <c r="AM33" s="101" t="s">
        <v>868</v>
      </c>
      <c r="AN33" s="101" t="s">
        <v>868</v>
      </c>
      <c r="AO33" s="101" t="s">
        <v>868</v>
      </c>
      <c r="AP33" s="101" t="s">
        <v>868</v>
      </c>
      <c r="AQ33" s="101" t="s">
        <v>868</v>
      </c>
      <c r="AR33" s="101" t="s">
        <v>868</v>
      </c>
      <c r="AS33" s="101" t="s">
        <v>868</v>
      </c>
      <c r="AT33" s="101" t="s">
        <v>868</v>
      </c>
      <c r="AU33" s="101" t="s">
        <v>868</v>
      </c>
      <c r="AV33" s="101" t="s">
        <v>868</v>
      </c>
      <c r="AW33" s="101" t="s">
        <v>868</v>
      </c>
      <c r="AX33" s="101" t="s">
        <v>868</v>
      </c>
      <c r="AY33" s="101" t="s">
        <v>868</v>
      </c>
      <c r="AZ33" s="101" t="s">
        <v>868</v>
      </c>
      <c r="BA33" s="101" t="s">
        <v>868</v>
      </c>
      <c r="BB33" s="101" t="s">
        <v>868</v>
      </c>
      <c r="BC33" s="101" t="s">
        <v>868</v>
      </c>
      <c r="BD33" s="101" t="s">
        <v>868</v>
      </c>
      <c r="BE33" s="101" t="s">
        <v>868</v>
      </c>
      <c r="BF33" s="101" t="s">
        <v>868</v>
      </c>
      <c r="BG33" s="101" t="s">
        <v>868</v>
      </c>
      <c r="BH33" s="60"/>
    </row>
    <row r="34" spans="1:60" ht="31.5" x14ac:dyDescent="0.25">
      <c r="A34" s="75" t="s">
        <v>448</v>
      </c>
      <c r="B34" s="262" t="s">
        <v>844</v>
      </c>
      <c r="C34" s="77"/>
      <c r="D34" s="101" t="s">
        <v>868</v>
      </c>
      <c r="E34" s="101" t="s">
        <v>868</v>
      </c>
      <c r="F34" s="101" t="s">
        <v>868</v>
      </c>
      <c r="G34" s="101" t="s">
        <v>868</v>
      </c>
      <c r="H34" s="101" t="s">
        <v>868</v>
      </c>
      <c r="I34" s="101" t="s">
        <v>868</v>
      </c>
      <c r="J34" s="101" t="s">
        <v>868</v>
      </c>
      <c r="K34" s="101" t="s">
        <v>868</v>
      </c>
      <c r="L34" s="101" t="s">
        <v>868</v>
      </c>
      <c r="M34" s="101" t="s">
        <v>868</v>
      </c>
      <c r="N34" s="101" t="s">
        <v>868</v>
      </c>
      <c r="O34" s="101" t="s">
        <v>868</v>
      </c>
      <c r="P34" s="101" t="s">
        <v>868</v>
      </c>
      <c r="Q34" s="101" t="s">
        <v>868</v>
      </c>
      <c r="R34" s="101" t="s">
        <v>868</v>
      </c>
      <c r="S34" s="101" t="s">
        <v>868</v>
      </c>
      <c r="T34" s="101" t="s">
        <v>868</v>
      </c>
      <c r="U34" s="101" t="s">
        <v>868</v>
      </c>
      <c r="V34" s="101" t="s">
        <v>868</v>
      </c>
      <c r="W34" s="101" t="s">
        <v>868</v>
      </c>
      <c r="X34" s="101" t="s">
        <v>868</v>
      </c>
      <c r="Y34" s="101" t="s">
        <v>868</v>
      </c>
      <c r="Z34" s="101" t="s">
        <v>868</v>
      </c>
      <c r="AA34" s="101" t="s">
        <v>868</v>
      </c>
      <c r="AB34" s="101" t="s">
        <v>868</v>
      </c>
      <c r="AC34" s="101" t="s">
        <v>868</v>
      </c>
      <c r="AD34" s="101" t="s">
        <v>868</v>
      </c>
      <c r="AE34" s="101" t="s">
        <v>868</v>
      </c>
      <c r="AF34" s="101" t="s">
        <v>868</v>
      </c>
      <c r="AG34" s="101" t="s">
        <v>868</v>
      </c>
      <c r="AH34" s="101" t="s">
        <v>868</v>
      </c>
      <c r="AI34" s="101" t="s">
        <v>868</v>
      </c>
      <c r="AJ34" s="101" t="s">
        <v>868</v>
      </c>
      <c r="AK34" s="101" t="s">
        <v>868</v>
      </c>
      <c r="AL34" s="101" t="s">
        <v>868</v>
      </c>
      <c r="AM34" s="101" t="s">
        <v>868</v>
      </c>
      <c r="AN34" s="101" t="s">
        <v>868</v>
      </c>
      <c r="AO34" s="101" t="s">
        <v>868</v>
      </c>
      <c r="AP34" s="101" t="s">
        <v>868</v>
      </c>
      <c r="AQ34" s="101" t="s">
        <v>868</v>
      </c>
      <c r="AR34" s="101" t="s">
        <v>868</v>
      </c>
      <c r="AS34" s="101" t="s">
        <v>868</v>
      </c>
      <c r="AT34" s="101" t="s">
        <v>868</v>
      </c>
      <c r="AU34" s="101" t="s">
        <v>868</v>
      </c>
      <c r="AV34" s="101" t="s">
        <v>868</v>
      </c>
      <c r="AW34" s="101" t="s">
        <v>868</v>
      </c>
      <c r="AX34" s="101" t="s">
        <v>868</v>
      </c>
      <c r="AY34" s="101" t="s">
        <v>868</v>
      </c>
      <c r="AZ34" s="101" t="s">
        <v>868</v>
      </c>
      <c r="BA34" s="101" t="s">
        <v>868</v>
      </c>
      <c r="BB34" s="101" t="s">
        <v>868</v>
      </c>
      <c r="BC34" s="101" t="s">
        <v>868</v>
      </c>
      <c r="BD34" s="101" t="s">
        <v>868</v>
      </c>
      <c r="BE34" s="101" t="s">
        <v>868</v>
      </c>
      <c r="BF34" s="101" t="s">
        <v>868</v>
      </c>
      <c r="BG34" s="101" t="s">
        <v>868</v>
      </c>
      <c r="BH34" s="60"/>
    </row>
    <row r="35" spans="1:60" ht="31.5" x14ac:dyDescent="0.25">
      <c r="A35" s="75" t="s">
        <v>446</v>
      </c>
      <c r="B35" s="262" t="s">
        <v>845</v>
      </c>
      <c r="C35" s="77"/>
      <c r="D35" s="101" t="s">
        <v>868</v>
      </c>
      <c r="E35" s="101" t="s">
        <v>868</v>
      </c>
      <c r="F35" s="101" t="s">
        <v>868</v>
      </c>
      <c r="G35" s="101" t="s">
        <v>868</v>
      </c>
      <c r="H35" s="101" t="s">
        <v>868</v>
      </c>
      <c r="I35" s="101" t="s">
        <v>868</v>
      </c>
      <c r="J35" s="101" t="s">
        <v>868</v>
      </c>
      <c r="K35" s="101" t="s">
        <v>868</v>
      </c>
      <c r="L35" s="101" t="s">
        <v>868</v>
      </c>
      <c r="M35" s="101" t="s">
        <v>868</v>
      </c>
      <c r="N35" s="101" t="s">
        <v>868</v>
      </c>
      <c r="O35" s="101" t="s">
        <v>868</v>
      </c>
      <c r="P35" s="101" t="s">
        <v>868</v>
      </c>
      <c r="Q35" s="101" t="s">
        <v>868</v>
      </c>
      <c r="R35" s="101" t="s">
        <v>868</v>
      </c>
      <c r="S35" s="101" t="s">
        <v>868</v>
      </c>
      <c r="T35" s="101" t="s">
        <v>868</v>
      </c>
      <c r="U35" s="101" t="s">
        <v>868</v>
      </c>
      <c r="V35" s="101" t="s">
        <v>868</v>
      </c>
      <c r="W35" s="101" t="s">
        <v>868</v>
      </c>
      <c r="X35" s="101" t="s">
        <v>868</v>
      </c>
      <c r="Y35" s="101" t="s">
        <v>868</v>
      </c>
      <c r="Z35" s="101" t="s">
        <v>868</v>
      </c>
      <c r="AA35" s="101" t="s">
        <v>868</v>
      </c>
      <c r="AB35" s="101" t="s">
        <v>868</v>
      </c>
      <c r="AC35" s="101" t="s">
        <v>868</v>
      </c>
      <c r="AD35" s="101" t="s">
        <v>868</v>
      </c>
      <c r="AE35" s="101" t="s">
        <v>868</v>
      </c>
      <c r="AF35" s="101" t="s">
        <v>868</v>
      </c>
      <c r="AG35" s="101" t="s">
        <v>868</v>
      </c>
      <c r="AH35" s="101" t="s">
        <v>868</v>
      </c>
      <c r="AI35" s="101" t="s">
        <v>868</v>
      </c>
      <c r="AJ35" s="101" t="s">
        <v>868</v>
      </c>
      <c r="AK35" s="101" t="s">
        <v>868</v>
      </c>
      <c r="AL35" s="101" t="s">
        <v>868</v>
      </c>
      <c r="AM35" s="101" t="s">
        <v>868</v>
      </c>
      <c r="AN35" s="101" t="s">
        <v>868</v>
      </c>
      <c r="AO35" s="101" t="s">
        <v>868</v>
      </c>
      <c r="AP35" s="101" t="s">
        <v>868</v>
      </c>
      <c r="AQ35" s="101" t="s">
        <v>868</v>
      </c>
      <c r="AR35" s="101" t="s">
        <v>868</v>
      </c>
      <c r="AS35" s="101" t="s">
        <v>868</v>
      </c>
      <c r="AT35" s="101" t="s">
        <v>868</v>
      </c>
      <c r="AU35" s="101" t="s">
        <v>868</v>
      </c>
      <c r="AV35" s="101" t="s">
        <v>868</v>
      </c>
      <c r="AW35" s="101" t="s">
        <v>868</v>
      </c>
      <c r="AX35" s="101" t="s">
        <v>868</v>
      </c>
      <c r="AY35" s="101" t="s">
        <v>868</v>
      </c>
      <c r="AZ35" s="101" t="s">
        <v>868</v>
      </c>
      <c r="BA35" s="101" t="s">
        <v>868</v>
      </c>
      <c r="BB35" s="101" t="s">
        <v>868</v>
      </c>
      <c r="BC35" s="101" t="s">
        <v>868</v>
      </c>
      <c r="BD35" s="101" t="s">
        <v>868</v>
      </c>
      <c r="BE35" s="101" t="s">
        <v>868</v>
      </c>
      <c r="BF35" s="101" t="s">
        <v>868</v>
      </c>
      <c r="BG35" s="101" t="s">
        <v>868</v>
      </c>
      <c r="BH35" s="60"/>
    </row>
    <row r="36" spans="1:60" ht="21" x14ac:dyDescent="0.25">
      <c r="A36" s="75" t="s">
        <v>846</v>
      </c>
      <c r="B36" s="262" t="s">
        <v>847</v>
      </c>
      <c r="C36" s="77"/>
      <c r="D36" s="101" t="s">
        <v>868</v>
      </c>
      <c r="E36" s="101" t="s">
        <v>868</v>
      </c>
      <c r="F36" s="101" t="s">
        <v>868</v>
      </c>
      <c r="G36" s="101" t="s">
        <v>868</v>
      </c>
      <c r="H36" s="101" t="s">
        <v>868</v>
      </c>
      <c r="I36" s="101" t="s">
        <v>868</v>
      </c>
      <c r="J36" s="101" t="s">
        <v>868</v>
      </c>
      <c r="K36" s="101" t="s">
        <v>868</v>
      </c>
      <c r="L36" s="101" t="s">
        <v>868</v>
      </c>
      <c r="M36" s="101" t="s">
        <v>868</v>
      </c>
      <c r="N36" s="101" t="s">
        <v>868</v>
      </c>
      <c r="O36" s="101" t="s">
        <v>868</v>
      </c>
      <c r="P36" s="101" t="s">
        <v>868</v>
      </c>
      <c r="Q36" s="101" t="s">
        <v>868</v>
      </c>
      <c r="R36" s="101" t="s">
        <v>868</v>
      </c>
      <c r="S36" s="101" t="s">
        <v>868</v>
      </c>
      <c r="T36" s="101" t="s">
        <v>868</v>
      </c>
      <c r="U36" s="101" t="s">
        <v>868</v>
      </c>
      <c r="V36" s="101" t="s">
        <v>868</v>
      </c>
      <c r="W36" s="101" t="s">
        <v>868</v>
      </c>
      <c r="X36" s="101" t="s">
        <v>868</v>
      </c>
      <c r="Y36" s="101" t="s">
        <v>868</v>
      </c>
      <c r="Z36" s="101" t="s">
        <v>868</v>
      </c>
      <c r="AA36" s="101" t="s">
        <v>868</v>
      </c>
      <c r="AB36" s="101" t="s">
        <v>868</v>
      </c>
      <c r="AC36" s="101" t="s">
        <v>868</v>
      </c>
      <c r="AD36" s="101" t="s">
        <v>868</v>
      </c>
      <c r="AE36" s="101" t="s">
        <v>868</v>
      </c>
      <c r="AF36" s="101" t="s">
        <v>868</v>
      </c>
      <c r="AG36" s="101" t="s">
        <v>868</v>
      </c>
      <c r="AH36" s="101" t="s">
        <v>868</v>
      </c>
      <c r="AI36" s="101" t="s">
        <v>868</v>
      </c>
      <c r="AJ36" s="101" t="s">
        <v>868</v>
      </c>
      <c r="AK36" s="101" t="s">
        <v>868</v>
      </c>
      <c r="AL36" s="101" t="s">
        <v>868</v>
      </c>
      <c r="AM36" s="101" t="s">
        <v>868</v>
      </c>
      <c r="AN36" s="101" t="s">
        <v>868</v>
      </c>
      <c r="AO36" s="101" t="s">
        <v>868</v>
      </c>
      <c r="AP36" s="101" t="s">
        <v>868</v>
      </c>
      <c r="AQ36" s="101" t="s">
        <v>868</v>
      </c>
      <c r="AR36" s="101" t="s">
        <v>868</v>
      </c>
      <c r="AS36" s="101" t="s">
        <v>868</v>
      </c>
      <c r="AT36" s="101" t="s">
        <v>868</v>
      </c>
      <c r="AU36" s="101" t="s">
        <v>868</v>
      </c>
      <c r="AV36" s="101" t="s">
        <v>868</v>
      </c>
      <c r="AW36" s="101" t="s">
        <v>868</v>
      </c>
      <c r="AX36" s="101" t="s">
        <v>868</v>
      </c>
      <c r="AY36" s="101" t="s">
        <v>868</v>
      </c>
      <c r="AZ36" s="101" t="s">
        <v>868</v>
      </c>
      <c r="BA36" s="101" t="s">
        <v>868</v>
      </c>
      <c r="BB36" s="101" t="s">
        <v>868</v>
      </c>
      <c r="BC36" s="101" t="s">
        <v>868</v>
      </c>
      <c r="BD36" s="101" t="s">
        <v>868</v>
      </c>
      <c r="BE36" s="101" t="s">
        <v>868</v>
      </c>
      <c r="BF36" s="101" t="s">
        <v>868</v>
      </c>
      <c r="BG36" s="101" t="s">
        <v>868</v>
      </c>
      <c r="BH36" s="60"/>
    </row>
    <row r="37" spans="1:60" ht="63" x14ac:dyDescent="0.25">
      <c r="A37" s="75" t="s">
        <v>846</v>
      </c>
      <c r="B37" s="262" t="s">
        <v>848</v>
      </c>
      <c r="C37" s="77"/>
      <c r="D37" s="101" t="s">
        <v>868</v>
      </c>
      <c r="E37" s="101" t="s">
        <v>868</v>
      </c>
      <c r="F37" s="101" t="s">
        <v>868</v>
      </c>
      <c r="G37" s="101" t="s">
        <v>868</v>
      </c>
      <c r="H37" s="101" t="s">
        <v>868</v>
      </c>
      <c r="I37" s="101" t="s">
        <v>868</v>
      </c>
      <c r="J37" s="101" t="s">
        <v>868</v>
      </c>
      <c r="K37" s="101" t="s">
        <v>868</v>
      </c>
      <c r="L37" s="101" t="s">
        <v>868</v>
      </c>
      <c r="M37" s="101" t="s">
        <v>868</v>
      </c>
      <c r="N37" s="101" t="s">
        <v>868</v>
      </c>
      <c r="O37" s="101" t="s">
        <v>868</v>
      </c>
      <c r="P37" s="101" t="s">
        <v>868</v>
      </c>
      <c r="Q37" s="101" t="s">
        <v>868</v>
      </c>
      <c r="R37" s="101" t="s">
        <v>868</v>
      </c>
      <c r="S37" s="101" t="s">
        <v>868</v>
      </c>
      <c r="T37" s="101" t="s">
        <v>868</v>
      </c>
      <c r="U37" s="101" t="s">
        <v>868</v>
      </c>
      <c r="V37" s="101" t="s">
        <v>868</v>
      </c>
      <c r="W37" s="101" t="s">
        <v>868</v>
      </c>
      <c r="X37" s="101" t="s">
        <v>868</v>
      </c>
      <c r="Y37" s="101" t="s">
        <v>868</v>
      </c>
      <c r="Z37" s="101" t="s">
        <v>868</v>
      </c>
      <c r="AA37" s="101" t="s">
        <v>868</v>
      </c>
      <c r="AB37" s="101" t="s">
        <v>868</v>
      </c>
      <c r="AC37" s="101" t="s">
        <v>868</v>
      </c>
      <c r="AD37" s="101" t="s">
        <v>868</v>
      </c>
      <c r="AE37" s="101" t="s">
        <v>868</v>
      </c>
      <c r="AF37" s="101" t="s">
        <v>868</v>
      </c>
      <c r="AG37" s="101" t="s">
        <v>868</v>
      </c>
      <c r="AH37" s="101" t="s">
        <v>868</v>
      </c>
      <c r="AI37" s="101" t="s">
        <v>868</v>
      </c>
      <c r="AJ37" s="101" t="s">
        <v>868</v>
      </c>
      <c r="AK37" s="101" t="s">
        <v>868</v>
      </c>
      <c r="AL37" s="101" t="s">
        <v>868</v>
      </c>
      <c r="AM37" s="101" t="s">
        <v>868</v>
      </c>
      <c r="AN37" s="101" t="s">
        <v>868</v>
      </c>
      <c r="AO37" s="101" t="s">
        <v>868</v>
      </c>
      <c r="AP37" s="101" t="s">
        <v>868</v>
      </c>
      <c r="AQ37" s="101" t="s">
        <v>868</v>
      </c>
      <c r="AR37" s="101" t="s">
        <v>868</v>
      </c>
      <c r="AS37" s="101" t="s">
        <v>868</v>
      </c>
      <c r="AT37" s="101" t="s">
        <v>868</v>
      </c>
      <c r="AU37" s="101" t="s">
        <v>868</v>
      </c>
      <c r="AV37" s="101" t="s">
        <v>868</v>
      </c>
      <c r="AW37" s="101" t="s">
        <v>868</v>
      </c>
      <c r="AX37" s="101" t="s">
        <v>868</v>
      </c>
      <c r="AY37" s="101" t="s">
        <v>868</v>
      </c>
      <c r="AZ37" s="101" t="s">
        <v>868</v>
      </c>
      <c r="BA37" s="101" t="s">
        <v>868</v>
      </c>
      <c r="BB37" s="101" t="s">
        <v>868</v>
      </c>
      <c r="BC37" s="101" t="s">
        <v>868</v>
      </c>
      <c r="BD37" s="101" t="s">
        <v>868</v>
      </c>
      <c r="BE37" s="101" t="s">
        <v>868</v>
      </c>
      <c r="BF37" s="101" t="s">
        <v>868</v>
      </c>
      <c r="BG37" s="101" t="s">
        <v>868</v>
      </c>
      <c r="BH37" s="60"/>
    </row>
    <row r="38" spans="1:60" ht="52.5" x14ac:dyDescent="0.25">
      <c r="A38" s="75" t="s">
        <v>846</v>
      </c>
      <c r="B38" s="262" t="s">
        <v>849</v>
      </c>
      <c r="C38" s="77"/>
      <c r="D38" s="101" t="s">
        <v>868</v>
      </c>
      <c r="E38" s="101" t="s">
        <v>868</v>
      </c>
      <c r="F38" s="101" t="s">
        <v>868</v>
      </c>
      <c r="G38" s="101" t="s">
        <v>868</v>
      </c>
      <c r="H38" s="101" t="s">
        <v>868</v>
      </c>
      <c r="I38" s="101" t="s">
        <v>868</v>
      </c>
      <c r="J38" s="101" t="s">
        <v>868</v>
      </c>
      <c r="K38" s="101" t="s">
        <v>868</v>
      </c>
      <c r="L38" s="101" t="s">
        <v>868</v>
      </c>
      <c r="M38" s="101" t="s">
        <v>868</v>
      </c>
      <c r="N38" s="101" t="s">
        <v>868</v>
      </c>
      <c r="O38" s="101" t="s">
        <v>868</v>
      </c>
      <c r="P38" s="101" t="s">
        <v>868</v>
      </c>
      <c r="Q38" s="101" t="s">
        <v>868</v>
      </c>
      <c r="R38" s="101" t="s">
        <v>868</v>
      </c>
      <c r="S38" s="101" t="s">
        <v>868</v>
      </c>
      <c r="T38" s="101" t="s">
        <v>868</v>
      </c>
      <c r="U38" s="101" t="s">
        <v>868</v>
      </c>
      <c r="V38" s="101" t="s">
        <v>868</v>
      </c>
      <c r="W38" s="101" t="s">
        <v>868</v>
      </c>
      <c r="X38" s="101" t="s">
        <v>868</v>
      </c>
      <c r="Y38" s="101" t="s">
        <v>868</v>
      </c>
      <c r="Z38" s="101" t="s">
        <v>868</v>
      </c>
      <c r="AA38" s="101" t="s">
        <v>868</v>
      </c>
      <c r="AB38" s="101" t="s">
        <v>868</v>
      </c>
      <c r="AC38" s="101" t="s">
        <v>868</v>
      </c>
      <c r="AD38" s="101" t="s">
        <v>868</v>
      </c>
      <c r="AE38" s="101" t="s">
        <v>868</v>
      </c>
      <c r="AF38" s="101" t="s">
        <v>868</v>
      </c>
      <c r="AG38" s="101" t="s">
        <v>868</v>
      </c>
      <c r="AH38" s="101" t="s">
        <v>868</v>
      </c>
      <c r="AI38" s="101" t="s">
        <v>868</v>
      </c>
      <c r="AJ38" s="101" t="s">
        <v>868</v>
      </c>
      <c r="AK38" s="101" t="s">
        <v>868</v>
      </c>
      <c r="AL38" s="101" t="s">
        <v>868</v>
      </c>
      <c r="AM38" s="101" t="s">
        <v>868</v>
      </c>
      <c r="AN38" s="101" t="s">
        <v>868</v>
      </c>
      <c r="AO38" s="101" t="s">
        <v>868</v>
      </c>
      <c r="AP38" s="101" t="s">
        <v>868</v>
      </c>
      <c r="AQ38" s="101" t="s">
        <v>868</v>
      </c>
      <c r="AR38" s="101" t="s">
        <v>868</v>
      </c>
      <c r="AS38" s="101" t="s">
        <v>868</v>
      </c>
      <c r="AT38" s="101" t="s">
        <v>868</v>
      </c>
      <c r="AU38" s="101" t="s">
        <v>868</v>
      </c>
      <c r="AV38" s="101" t="s">
        <v>868</v>
      </c>
      <c r="AW38" s="101" t="s">
        <v>868</v>
      </c>
      <c r="AX38" s="101" t="s">
        <v>868</v>
      </c>
      <c r="AY38" s="101" t="s">
        <v>868</v>
      </c>
      <c r="AZ38" s="101" t="s">
        <v>868</v>
      </c>
      <c r="BA38" s="101" t="s">
        <v>868</v>
      </c>
      <c r="BB38" s="101" t="s">
        <v>868</v>
      </c>
      <c r="BC38" s="101" t="s">
        <v>868</v>
      </c>
      <c r="BD38" s="101" t="s">
        <v>868</v>
      </c>
      <c r="BE38" s="101" t="s">
        <v>868</v>
      </c>
      <c r="BF38" s="101" t="s">
        <v>868</v>
      </c>
      <c r="BG38" s="101" t="s">
        <v>868</v>
      </c>
      <c r="BH38" s="60"/>
    </row>
    <row r="39" spans="1:60" ht="63" x14ac:dyDescent="0.25">
      <c r="A39" s="75" t="s">
        <v>846</v>
      </c>
      <c r="B39" s="262" t="s">
        <v>850</v>
      </c>
      <c r="C39" s="77"/>
      <c r="D39" s="101" t="s">
        <v>868</v>
      </c>
      <c r="E39" s="101" t="s">
        <v>868</v>
      </c>
      <c r="F39" s="101" t="s">
        <v>868</v>
      </c>
      <c r="G39" s="101" t="s">
        <v>868</v>
      </c>
      <c r="H39" s="101" t="s">
        <v>868</v>
      </c>
      <c r="I39" s="101" t="s">
        <v>868</v>
      </c>
      <c r="J39" s="101" t="s">
        <v>868</v>
      </c>
      <c r="K39" s="101" t="s">
        <v>868</v>
      </c>
      <c r="L39" s="101" t="s">
        <v>868</v>
      </c>
      <c r="M39" s="101" t="s">
        <v>868</v>
      </c>
      <c r="N39" s="101" t="s">
        <v>868</v>
      </c>
      <c r="O39" s="101" t="s">
        <v>868</v>
      </c>
      <c r="P39" s="101" t="s">
        <v>868</v>
      </c>
      <c r="Q39" s="101" t="s">
        <v>868</v>
      </c>
      <c r="R39" s="101" t="s">
        <v>868</v>
      </c>
      <c r="S39" s="101" t="s">
        <v>868</v>
      </c>
      <c r="T39" s="101" t="s">
        <v>868</v>
      </c>
      <c r="U39" s="101" t="s">
        <v>868</v>
      </c>
      <c r="V39" s="101" t="s">
        <v>868</v>
      </c>
      <c r="W39" s="101" t="s">
        <v>868</v>
      </c>
      <c r="X39" s="101" t="s">
        <v>868</v>
      </c>
      <c r="Y39" s="101" t="s">
        <v>868</v>
      </c>
      <c r="Z39" s="101" t="s">
        <v>868</v>
      </c>
      <c r="AA39" s="101" t="s">
        <v>868</v>
      </c>
      <c r="AB39" s="101" t="s">
        <v>868</v>
      </c>
      <c r="AC39" s="101" t="s">
        <v>868</v>
      </c>
      <c r="AD39" s="101" t="s">
        <v>868</v>
      </c>
      <c r="AE39" s="101" t="s">
        <v>868</v>
      </c>
      <c r="AF39" s="101" t="s">
        <v>868</v>
      </c>
      <c r="AG39" s="101" t="s">
        <v>868</v>
      </c>
      <c r="AH39" s="101" t="s">
        <v>868</v>
      </c>
      <c r="AI39" s="101" t="s">
        <v>868</v>
      </c>
      <c r="AJ39" s="101" t="s">
        <v>868</v>
      </c>
      <c r="AK39" s="101" t="s">
        <v>868</v>
      </c>
      <c r="AL39" s="101" t="s">
        <v>868</v>
      </c>
      <c r="AM39" s="101" t="s">
        <v>868</v>
      </c>
      <c r="AN39" s="101" t="s">
        <v>868</v>
      </c>
      <c r="AO39" s="101" t="s">
        <v>868</v>
      </c>
      <c r="AP39" s="101" t="s">
        <v>868</v>
      </c>
      <c r="AQ39" s="101" t="s">
        <v>868</v>
      </c>
      <c r="AR39" s="101" t="s">
        <v>868</v>
      </c>
      <c r="AS39" s="101" t="s">
        <v>868</v>
      </c>
      <c r="AT39" s="101" t="s">
        <v>868</v>
      </c>
      <c r="AU39" s="101" t="s">
        <v>868</v>
      </c>
      <c r="AV39" s="101" t="s">
        <v>868</v>
      </c>
      <c r="AW39" s="101" t="s">
        <v>868</v>
      </c>
      <c r="AX39" s="101" t="s">
        <v>868</v>
      </c>
      <c r="AY39" s="101" t="s">
        <v>868</v>
      </c>
      <c r="AZ39" s="101" t="s">
        <v>868</v>
      </c>
      <c r="BA39" s="101" t="s">
        <v>868</v>
      </c>
      <c r="BB39" s="101" t="s">
        <v>868</v>
      </c>
      <c r="BC39" s="101" t="s">
        <v>868</v>
      </c>
      <c r="BD39" s="101" t="s">
        <v>868</v>
      </c>
      <c r="BE39" s="101" t="s">
        <v>868</v>
      </c>
      <c r="BF39" s="101" t="s">
        <v>868</v>
      </c>
      <c r="BG39" s="101" t="s">
        <v>868</v>
      </c>
      <c r="BH39" s="60"/>
    </row>
    <row r="40" spans="1:60" ht="21" x14ac:dyDescent="0.25">
      <c r="A40" s="75" t="s">
        <v>851</v>
      </c>
      <c r="B40" s="262" t="s">
        <v>847</v>
      </c>
      <c r="C40" s="77"/>
      <c r="D40" s="101" t="s">
        <v>868</v>
      </c>
      <c r="E40" s="101" t="s">
        <v>868</v>
      </c>
      <c r="F40" s="101" t="s">
        <v>868</v>
      </c>
      <c r="G40" s="101" t="s">
        <v>868</v>
      </c>
      <c r="H40" s="101" t="s">
        <v>868</v>
      </c>
      <c r="I40" s="101" t="s">
        <v>868</v>
      </c>
      <c r="J40" s="101" t="s">
        <v>868</v>
      </c>
      <c r="K40" s="101" t="s">
        <v>868</v>
      </c>
      <c r="L40" s="101" t="s">
        <v>868</v>
      </c>
      <c r="M40" s="101" t="s">
        <v>868</v>
      </c>
      <c r="N40" s="101" t="s">
        <v>868</v>
      </c>
      <c r="O40" s="101" t="s">
        <v>868</v>
      </c>
      <c r="P40" s="101" t="s">
        <v>868</v>
      </c>
      <c r="Q40" s="101" t="s">
        <v>868</v>
      </c>
      <c r="R40" s="101" t="s">
        <v>868</v>
      </c>
      <c r="S40" s="101" t="s">
        <v>868</v>
      </c>
      <c r="T40" s="101" t="s">
        <v>868</v>
      </c>
      <c r="U40" s="101" t="s">
        <v>868</v>
      </c>
      <c r="V40" s="101" t="s">
        <v>868</v>
      </c>
      <c r="W40" s="101" t="s">
        <v>868</v>
      </c>
      <c r="X40" s="101" t="s">
        <v>868</v>
      </c>
      <c r="Y40" s="101" t="s">
        <v>868</v>
      </c>
      <c r="Z40" s="101" t="s">
        <v>868</v>
      </c>
      <c r="AA40" s="101" t="s">
        <v>868</v>
      </c>
      <c r="AB40" s="101" t="s">
        <v>868</v>
      </c>
      <c r="AC40" s="101" t="s">
        <v>868</v>
      </c>
      <c r="AD40" s="101" t="s">
        <v>868</v>
      </c>
      <c r="AE40" s="101" t="s">
        <v>868</v>
      </c>
      <c r="AF40" s="101" t="s">
        <v>868</v>
      </c>
      <c r="AG40" s="101" t="s">
        <v>868</v>
      </c>
      <c r="AH40" s="101" t="s">
        <v>868</v>
      </c>
      <c r="AI40" s="101" t="s">
        <v>868</v>
      </c>
      <c r="AJ40" s="101" t="s">
        <v>868</v>
      </c>
      <c r="AK40" s="101" t="s">
        <v>868</v>
      </c>
      <c r="AL40" s="101" t="s">
        <v>868</v>
      </c>
      <c r="AM40" s="101" t="s">
        <v>868</v>
      </c>
      <c r="AN40" s="101" t="s">
        <v>868</v>
      </c>
      <c r="AO40" s="101" t="s">
        <v>868</v>
      </c>
      <c r="AP40" s="101" t="s">
        <v>868</v>
      </c>
      <c r="AQ40" s="101" t="s">
        <v>868</v>
      </c>
      <c r="AR40" s="101" t="s">
        <v>868</v>
      </c>
      <c r="AS40" s="101" t="s">
        <v>868</v>
      </c>
      <c r="AT40" s="101" t="s">
        <v>868</v>
      </c>
      <c r="AU40" s="101" t="s">
        <v>868</v>
      </c>
      <c r="AV40" s="101" t="s">
        <v>868</v>
      </c>
      <c r="AW40" s="101" t="s">
        <v>868</v>
      </c>
      <c r="AX40" s="101" t="s">
        <v>868</v>
      </c>
      <c r="AY40" s="101" t="s">
        <v>868</v>
      </c>
      <c r="AZ40" s="101" t="s">
        <v>868</v>
      </c>
      <c r="BA40" s="101" t="s">
        <v>868</v>
      </c>
      <c r="BB40" s="101" t="s">
        <v>868</v>
      </c>
      <c r="BC40" s="101" t="s">
        <v>868</v>
      </c>
      <c r="BD40" s="101" t="s">
        <v>868</v>
      </c>
      <c r="BE40" s="101" t="s">
        <v>868</v>
      </c>
      <c r="BF40" s="101" t="s">
        <v>868</v>
      </c>
      <c r="BG40" s="101" t="s">
        <v>868</v>
      </c>
      <c r="BH40" s="60"/>
    </row>
    <row r="41" spans="1:60" ht="63" x14ac:dyDescent="0.25">
      <c r="A41" s="75" t="s">
        <v>851</v>
      </c>
      <c r="B41" s="262" t="s">
        <v>848</v>
      </c>
      <c r="C41" s="77"/>
      <c r="D41" s="101" t="s">
        <v>868</v>
      </c>
      <c r="E41" s="101" t="s">
        <v>868</v>
      </c>
      <c r="F41" s="101" t="s">
        <v>868</v>
      </c>
      <c r="G41" s="101" t="s">
        <v>868</v>
      </c>
      <c r="H41" s="101" t="s">
        <v>868</v>
      </c>
      <c r="I41" s="101" t="s">
        <v>868</v>
      </c>
      <c r="J41" s="101" t="s">
        <v>868</v>
      </c>
      <c r="K41" s="101" t="s">
        <v>868</v>
      </c>
      <c r="L41" s="101" t="s">
        <v>868</v>
      </c>
      <c r="M41" s="101" t="s">
        <v>868</v>
      </c>
      <c r="N41" s="101" t="s">
        <v>868</v>
      </c>
      <c r="O41" s="101" t="s">
        <v>868</v>
      </c>
      <c r="P41" s="101" t="s">
        <v>868</v>
      </c>
      <c r="Q41" s="101" t="s">
        <v>868</v>
      </c>
      <c r="R41" s="101" t="s">
        <v>868</v>
      </c>
      <c r="S41" s="101" t="s">
        <v>868</v>
      </c>
      <c r="T41" s="101" t="s">
        <v>868</v>
      </c>
      <c r="U41" s="101" t="s">
        <v>868</v>
      </c>
      <c r="V41" s="101" t="s">
        <v>868</v>
      </c>
      <c r="W41" s="101" t="s">
        <v>868</v>
      </c>
      <c r="X41" s="101" t="s">
        <v>868</v>
      </c>
      <c r="Y41" s="101" t="s">
        <v>868</v>
      </c>
      <c r="Z41" s="101" t="s">
        <v>868</v>
      </c>
      <c r="AA41" s="101" t="s">
        <v>868</v>
      </c>
      <c r="AB41" s="101" t="s">
        <v>868</v>
      </c>
      <c r="AC41" s="101" t="s">
        <v>868</v>
      </c>
      <c r="AD41" s="101" t="s">
        <v>868</v>
      </c>
      <c r="AE41" s="101" t="s">
        <v>868</v>
      </c>
      <c r="AF41" s="101" t="s">
        <v>868</v>
      </c>
      <c r="AG41" s="101" t="s">
        <v>868</v>
      </c>
      <c r="AH41" s="101" t="s">
        <v>868</v>
      </c>
      <c r="AI41" s="101" t="s">
        <v>868</v>
      </c>
      <c r="AJ41" s="101" t="s">
        <v>868</v>
      </c>
      <c r="AK41" s="101" t="s">
        <v>868</v>
      </c>
      <c r="AL41" s="101" t="s">
        <v>868</v>
      </c>
      <c r="AM41" s="101" t="s">
        <v>868</v>
      </c>
      <c r="AN41" s="101" t="s">
        <v>868</v>
      </c>
      <c r="AO41" s="101" t="s">
        <v>868</v>
      </c>
      <c r="AP41" s="101" t="s">
        <v>868</v>
      </c>
      <c r="AQ41" s="101" t="s">
        <v>868</v>
      </c>
      <c r="AR41" s="101" t="s">
        <v>868</v>
      </c>
      <c r="AS41" s="101" t="s">
        <v>868</v>
      </c>
      <c r="AT41" s="101" t="s">
        <v>868</v>
      </c>
      <c r="AU41" s="101" t="s">
        <v>868</v>
      </c>
      <c r="AV41" s="101" t="s">
        <v>868</v>
      </c>
      <c r="AW41" s="101" t="s">
        <v>868</v>
      </c>
      <c r="AX41" s="101" t="s">
        <v>868</v>
      </c>
      <c r="AY41" s="101" t="s">
        <v>868</v>
      </c>
      <c r="AZ41" s="101" t="s">
        <v>868</v>
      </c>
      <c r="BA41" s="101" t="s">
        <v>868</v>
      </c>
      <c r="BB41" s="101" t="s">
        <v>868</v>
      </c>
      <c r="BC41" s="101" t="s">
        <v>868</v>
      </c>
      <c r="BD41" s="101" t="s">
        <v>868</v>
      </c>
      <c r="BE41" s="101" t="s">
        <v>868</v>
      </c>
      <c r="BF41" s="101" t="s">
        <v>868</v>
      </c>
      <c r="BG41" s="101" t="s">
        <v>868</v>
      </c>
      <c r="BH41" s="60"/>
    </row>
    <row r="42" spans="1:60" ht="52.5" x14ac:dyDescent="0.25">
      <c r="A42" s="75" t="s">
        <v>851</v>
      </c>
      <c r="B42" s="262" t="s">
        <v>849</v>
      </c>
      <c r="C42" s="77"/>
      <c r="D42" s="101" t="s">
        <v>868</v>
      </c>
      <c r="E42" s="101" t="s">
        <v>868</v>
      </c>
      <c r="F42" s="101" t="s">
        <v>868</v>
      </c>
      <c r="G42" s="101" t="s">
        <v>868</v>
      </c>
      <c r="H42" s="101" t="s">
        <v>868</v>
      </c>
      <c r="I42" s="101" t="s">
        <v>868</v>
      </c>
      <c r="J42" s="101" t="s">
        <v>868</v>
      </c>
      <c r="K42" s="101" t="s">
        <v>868</v>
      </c>
      <c r="L42" s="101" t="s">
        <v>868</v>
      </c>
      <c r="M42" s="101" t="s">
        <v>868</v>
      </c>
      <c r="N42" s="101" t="s">
        <v>868</v>
      </c>
      <c r="O42" s="101" t="s">
        <v>868</v>
      </c>
      <c r="P42" s="101" t="s">
        <v>868</v>
      </c>
      <c r="Q42" s="101" t="s">
        <v>868</v>
      </c>
      <c r="R42" s="101" t="s">
        <v>868</v>
      </c>
      <c r="S42" s="101" t="s">
        <v>868</v>
      </c>
      <c r="T42" s="101" t="s">
        <v>868</v>
      </c>
      <c r="U42" s="101" t="s">
        <v>868</v>
      </c>
      <c r="V42" s="101" t="s">
        <v>868</v>
      </c>
      <c r="W42" s="101" t="s">
        <v>868</v>
      </c>
      <c r="X42" s="101" t="s">
        <v>868</v>
      </c>
      <c r="Y42" s="101" t="s">
        <v>868</v>
      </c>
      <c r="Z42" s="101" t="s">
        <v>868</v>
      </c>
      <c r="AA42" s="101" t="s">
        <v>868</v>
      </c>
      <c r="AB42" s="101" t="s">
        <v>868</v>
      </c>
      <c r="AC42" s="101" t="s">
        <v>868</v>
      </c>
      <c r="AD42" s="101" t="s">
        <v>868</v>
      </c>
      <c r="AE42" s="101" t="s">
        <v>868</v>
      </c>
      <c r="AF42" s="101" t="s">
        <v>868</v>
      </c>
      <c r="AG42" s="101" t="s">
        <v>868</v>
      </c>
      <c r="AH42" s="101" t="s">
        <v>868</v>
      </c>
      <c r="AI42" s="101" t="s">
        <v>868</v>
      </c>
      <c r="AJ42" s="101" t="s">
        <v>868</v>
      </c>
      <c r="AK42" s="101" t="s">
        <v>868</v>
      </c>
      <c r="AL42" s="101" t="s">
        <v>868</v>
      </c>
      <c r="AM42" s="101" t="s">
        <v>868</v>
      </c>
      <c r="AN42" s="101" t="s">
        <v>868</v>
      </c>
      <c r="AO42" s="101" t="s">
        <v>868</v>
      </c>
      <c r="AP42" s="101" t="s">
        <v>868</v>
      </c>
      <c r="AQ42" s="101" t="s">
        <v>868</v>
      </c>
      <c r="AR42" s="101" t="s">
        <v>868</v>
      </c>
      <c r="AS42" s="101" t="s">
        <v>868</v>
      </c>
      <c r="AT42" s="101" t="s">
        <v>868</v>
      </c>
      <c r="AU42" s="101" t="s">
        <v>868</v>
      </c>
      <c r="AV42" s="101" t="s">
        <v>868</v>
      </c>
      <c r="AW42" s="101" t="s">
        <v>868</v>
      </c>
      <c r="AX42" s="101" t="s">
        <v>868</v>
      </c>
      <c r="AY42" s="101" t="s">
        <v>868</v>
      </c>
      <c r="AZ42" s="101" t="s">
        <v>868</v>
      </c>
      <c r="BA42" s="101" t="s">
        <v>868</v>
      </c>
      <c r="BB42" s="101" t="s">
        <v>868</v>
      </c>
      <c r="BC42" s="101" t="s">
        <v>868</v>
      </c>
      <c r="BD42" s="101" t="s">
        <v>868</v>
      </c>
      <c r="BE42" s="101" t="s">
        <v>868</v>
      </c>
      <c r="BF42" s="101" t="s">
        <v>868</v>
      </c>
      <c r="BG42" s="101" t="s">
        <v>868</v>
      </c>
      <c r="BH42" s="60"/>
    </row>
    <row r="43" spans="1:60" ht="63" x14ac:dyDescent="0.25">
      <c r="A43" s="75" t="s">
        <v>851</v>
      </c>
      <c r="B43" s="262" t="s">
        <v>852</v>
      </c>
      <c r="C43" s="77"/>
      <c r="D43" s="101" t="s">
        <v>868</v>
      </c>
      <c r="E43" s="101" t="s">
        <v>868</v>
      </c>
      <c r="F43" s="101" t="s">
        <v>868</v>
      </c>
      <c r="G43" s="101" t="s">
        <v>868</v>
      </c>
      <c r="H43" s="101" t="s">
        <v>868</v>
      </c>
      <c r="I43" s="101" t="s">
        <v>868</v>
      </c>
      <c r="J43" s="101" t="s">
        <v>868</v>
      </c>
      <c r="K43" s="101" t="s">
        <v>868</v>
      </c>
      <c r="L43" s="101" t="s">
        <v>868</v>
      </c>
      <c r="M43" s="101" t="s">
        <v>868</v>
      </c>
      <c r="N43" s="101" t="s">
        <v>868</v>
      </c>
      <c r="O43" s="101" t="s">
        <v>868</v>
      </c>
      <c r="P43" s="101" t="s">
        <v>868</v>
      </c>
      <c r="Q43" s="101" t="s">
        <v>868</v>
      </c>
      <c r="R43" s="101" t="s">
        <v>868</v>
      </c>
      <c r="S43" s="101" t="s">
        <v>868</v>
      </c>
      <c r="T43" s="101" t="s">
        <v>868</v>
      </c>
      <c r="U43" s="101" t="s">
        <v>868</v>
      </c>
      <c r="V43" s="101" t="s">
        <v>868</v>
      </c>
      <c r="W43" s="101" t="s">
        <v>868</v>
      </c>
      <c r="X43" s="101" t="s">
        <v>868</v>
      </c>
      <c r="Y43" s="101" t="s">
        <v>868</v>
      </c>
      <c r="Z43" s="101" t="s">
        <v>868</v>
      </c>
      <c r="AA43" s="101" t="s">
        <v>868</v>
      </c>
      <c r="AB43" s="101" t="s">
        <v>868</v>
      </c>
      <c r="AC43" s="101" t="s">
        <v>868</v>
      </c>
      <c r="AD43" s="101" t="s">
        <v>868</v>
      </c>
      <c r="AE43" s="101" t="s">
        <v>868</v>
      </c>
      <c r="AF43" s="101" t="s">
        <v>868</v>
      </c>
      <c r="AG43" s="101" t="s">
        <v>868</v>
      </c>
      <c r="AH43" s="101" t="s">
        <v>868</v>
      </c>
      <c r="AI43" s="101" t="s">
        <v>868</v>
      </c>
      <c r="AJ43" s="101" t="s">
        <v>868</v>
      </c>
      <c r="AK43" s="101" t="s">
        <v>868</v>
      </c>
      <c r="AL43" s="101" t="s">
        <v>868</v>
      </c>
      <c r="AM43" s="101" t="s">
        <v>868</v>
      </c>
      <c r="AN43" s="101" t="s">
        <v>868</v>
      </c>
      <c r="AO43" s="101" t="s">
        <v>868</v>
      </c>
      <c r="AP43" s="101" t="s">
        <v>868</v>
      </c>
      <c r="AQ43" s="101" t="s">
        <v>868</v>
      </c>
      <c r="AR43" s="101" t="s">
        <v>868</v>
      </c>
      <c r="AS43" s="101" t="s">
        <v>868</v>
      </c>
      <c r="AT43" s="101" t="s">
        <v>868</v>
      </c>
      <c r="AU43" s="101" t="s">
        <v>868</v>
      </c>
      <c r="AV43" s="101" t="s">
        <v>868</v>
      </c>
      <c r="AW43" s="101" t="s">
        <v>868</v>
      </c>
      <c r="AX43" s="101" t="s">
        <v>868</v>
      </c>
      <c r="AY43" s="101" t="s">
        <v>868</v>
      </c>
      <c r="AZ43" s="101" t="s">
        <v>868</v>
      </c>
      <c r="BA43" s="101" t="s">
        <v>868</v>
      </c>
      <c r="BB43" s="101" t="s">
        <v>868</v>
      </c>
      <c r="BC43" s="101" t="s">
        <v>868</v>
      </c>
      <c r="BD43" s="101" t="s">
        <v>868</v>
      </c>
      <c r="BE43" s="101" t="s">
        <v>868</v>
      </c>
      <c r="BF43" s="101" t="s">
        <v>868</v>
      </c>
      <c r="BG43" s="101" t="s">
        <v>868</v>
      </c>
      <c r="BH43" s="60"/>
    </row>
    <row r="44" spans="1:60" ht="52.5" x14ac:dyDescent="0.25">
      <c r="A44" s="75" t="s">
        <v>853</v>
      </c>
      <c r="B44" s="262" t="s">
        <v>854</v>
      </c>
      <c r="C44" s="77"/>
      <c r="D44" s="101" t="s">
        <v>868</v>
      </c>
      <c r="E44" s="101" t="s">
        <v>868</v>
      </c>
      <c r="F44" s="101" t="s">
        <v>868</v>
      </c>
      <c r="G44" s="101" t="s">
        <v>868</v>
      </c>
      <c r="H44" s="101" t="s">
        <v>868</v>
      </c>
      <c r="I44" s="101" t="s">
        <v>868</v>
      </c>
      <c r="J44" s="101" t="s">
        <v>868</v>
      </c>
      <c r="K44" s="101" t="s">
        <v>868</v>
      </c>
      <c r="L44" s="101" t="s">
        <v>868</v>
      </c>
      <c r="M44" s="101" t="s">
        <v>868</v>
      </c>
      <c r="N44" s="101" t="s">
        <v>868</v>
      </c>
      <c r="O44" s="101" t="s">
        <v>868</v>
      </c>
      <c r="P44" s="101" t="s">
        <v>868</v>
      </c>
      <c r="Q44" s="101" t="s">
        <v>868</v>
      </c>
      <c r="R44" s="101" t="s">
        <v>868</v>
      </c>
      <c r="S44" s="101" t="s">
        <v>868</v>
      </c>
      <c r="T44" s="101" t="s">
        <v>868</v>
      </c>
      <c r="U44" s="101" t="s">
        <v>868</v>
      </c>
      <c r="V44" s="101" t="s">
        <v>868</v>
      </c>
      <c r="W44" s="101" t="s">
        <v>868</v>
      </c>
      <c r="X44" s="101" t="s">
        <v>868</v>
      </c>
      <c r="Y44" s="101" t="s">
        <v>868</v>
      </c>
      <c r="Z44" s="101" t="s">
        <v>868</v>
      </c>
      <c r="AA44" s="101" t="s">
        <v>868</v>
      </c>
      <c r="AB44" s="101" t="s">
        <v>868</v>
      </c>
      <c r="AC44" s="101" t="s">
        <v>868</v>
      </c>
      <c r="AD44" s="101" t="s">
        <v>868</v>
      </c>
      <c r="AE44" s="101" t="s">
        <v>868</v>
      </c>
      <c r="AF44" s="101" t="s">
        <v>868</v>
      </c>
      <c r="AG44" s="101" t="s">
        <v>868</v>
      </c>
      <c r="AH44" s="101" t="s">
        <v>868</v>
      </c>
      <c r="AI44" s="101" t="s">
        <v>868</v>
      </c>
      <c r="AJ44" s="101" t="s">
        <v>868</v>
      </c>
      <c r="AK44" s="101" t="s">
        <v>868</v>
      </c>
      <c r="AL44" s="101" t="s">
        <v>868</v>
      </c>
      <c r="AM44" s="101" t="s">
        <v>868</v>
      </c>
      <c r="AN44" s="101" t="s">
        <v>868</v>
      </c>
      <c r="AO44" s="101" t="s">
        <v>868</v>
      </c>
      <c r="AP44" s="101" t="s">
        <v>868</v>
      </c>
      <c r="AQ44" s="101" t="s">
        <v>868</v>
      </c>
      <c r="AR44" s="101" t="s">
        <v>868</v>
      </c>
      <c r="AS44" s="101" t="s">
        <v>868</v>
      </c>
      <c r="AT44" s="101" t="s">
        <v>868</v>
      </c>
      <c r="AU44" s="101" t="s">
        <v>868</v>
      </c>
      <c r="AV44" s="101" t="s">
        <v>868</v>
      </c>
      <c r="AW44" s="101" t="s">
        <v>868</v>
      </c>
      <c r="AX44" s="101" t="s">
        <v>868</v>
      </c>
      <c r="AY44" s="101" t="s">
        <v>868</v>
      </c>
      <c r="AZ44" s="101" t="s">
        <v>868</v>
      </c>
      <c r="BA44" s="101" t="s">
        <v>868</v>
      </c>
      <c r="BB44" s="101" t="s">
        <v>868</v>
      </c>
      <c r="BC44" s="101" t="s">
        <v>868</v>
      </c>
      <c r="BD44" s="101" t="s">
        <v>868</v>
      </c>
      <c r="BE44" s="101" t="s">
        <v>868</v>
      </c>
      <c r="BF44" s="101" t="s">
        <v>868</v>
      </c>
      <c r="BG44" s="101" t="s">
        <v>868</v>
      </c>
      <c r="BH44" s="60"/>
    </row>
    <row r="45" spans="1:60" ht="42" x14ac:dyDescent="0.25">
      <c r="A45" s="75" t="s">
        <v>855</v>
      </c>
      <c r="B45" s="262" t="s">
        <v>856</v>
      </c>
      <c r="C45" s="77"/>
      <c r="D45" s="101" t="s">
        <v>868</v>
      </c>
      <c r="E45" s="101" t="s">
        <v>868</v>
      </c>
      <c r="F45" s="101" t="s">
        <v>868</v>
      </c>
      <c r="G45" s="101" t="s">
        <v>868</v>
      </c>
      <c r="H45" s="101" t="s">
        <v>868</v>
      </c>
      <c r="I45" s="101" t="s">
        <v>868</v>
      </c>
      <c r="J45" s="101" t="s">
        <v>868</v>
      </c>
      <c r="K45" s="101" t="s">
        <v>868</v>
      </c>
      <c r="L45" s="101" t="s">
        <v>868</v>
      </c>
      <c r="M45" s="101" t="s">
        <v>868</v>
      </c>
      <c r="N45" s="101" t="s">
        <v>868</v>
      </c>
      <c r="O45" s="101" t="s">
        <v>868</v>
      </c>
      <c r="P45" s="101" t="s">
        <v>868</v>
      </c>
      <c r="Q45" s="101" t="s">
        <v>868</v>
      </c>
      <c r="R45" s="101" t="s">
        <v>868</v>
      </c>
      <c r="S45" s="101" t="s">
        <v>868</v>
      </c>
      <c r="T45" s="101" t="s">
        <v>868</v>
      </c>
      <c r="U45" s="101" t="s">
        <v>868</v>
      </c>
      <c r="V45" s="101" t="s">
        <v>868</v>
      </c>
      <c r="W45" s="101" t="s">
        <v>868</v>
      </c>
      <c r="X45" s="101" t="s">
        <v>868</v>
      </c>
      <c r="Y45" s="101" t="s">
        <v>868</v>
      </c>
      <c r="Z45" s="101" t="s">
        <v>868</v>
      </c>
      <c r="AA45" s="101" t="s">
        <v>868</v>
      </c>
      <c r="AB45" s="101" t="s">
        <v>868</v>
      </c>
      <c r="AC45" s="101" t="s">
        <v>868</v>
      </c>
      <c r="AD45" s="101" t="s">
        <v>868</v>
      </c>
      <c r="AE45" s="101" t="s">
        <v>868</v>
      </c>
      <c r="AF45" s="101" t="s">
        <v>868</v>
      </c>
      <c r="AG45" s="101" t="s">
        <v>868</v>
      </c>
      <c r="AH45" s="101" t="s">
        <v>868</v>
      </c>
      <c r="AI45" s="101" t="s">
        <v>868</v>
      </c>
      <c r="AJ45" s="101" t="s">
        <v>868</v>
      </c>
      <c r="AK45" s="101" t="s">
        <v>868</v>
      </c>
      <c r="AL45" s="101" t="s">
        <v>868</v>
      </c>
      <c r="AM45" s="101" t="s">
        <v>868</v>
      </c>
      <c r="AN45" s="101" t="s">
        <v>868</v>
      </c>
      <c r="AO45" s="101" t="s">
        <v>868</v>
      </c>
      <c r="AP45" s="101" t="s">
        <v>868</v>
      </c>
      <c r="AQ45" s="101" t="s">
        <v>868</v>
      </c>
      <c r="AR45" s="101" t="s">
        <v>868</v>
      </c>
      <c r="AS45" s="101" t="s">
        <v>868</v>
      </c>
      <c r="AT45" s="101" t="s">
        <v>868</v>
      </c>
      <c r="AU45" s="101" t="s">
        <v>868</v>
      </c>
      <c r="AV45" s="101" t="s">
        <v>868</v>
      </c>
      <c r="AW45" s="101" t="s">
        <v>868</v>
      </c>
      <c r="AX45" s="101" t="s">
        <v>868</v>
      </c>
      <c r="AY45" s="101" t="s">
        <v>868</v>
      </c>
      <c r="AZ45" s="101" t="s">
        <v>868</v>
      </c>
      <c r="BA45" s="101" t="s">
        <v>868</v>
      </c>
      <c r="BB45" s="101" t="s">
        <v>868</v>
      </c>
      <c r="BC45" s="101" t="s">
        <v>868</v>
      </c>
      <c r="BD45" s="101" t="s">
        <v>868</v>
      </c>
      <c r="BE45" s="101" t="s">
        <v>868</v>
      </c>
      <c r="BF45" s="101" t="s">
        <v>868</v>
      </c>
      <c r="BG45" s="101" t="s">
        <v>868</v>
      </c>
      <c r="BH45" s="60"/>
    </row>
    <row r="46" spans="1:60" ht="52.5" x14ac:dyDescent="0.25">
      <c r="A46" s="75" t="s">
        <v>857</v>
      </c>
      <c r="B46" s="262" t="s">
        <v>858</v>
      </c>
      <c r="C46" s="77"/>
      <c r="D46" s="101" t="s">
        <v>868</v>
      </c>
      <c r="E46" s="101" t="s">
        <v>868</v>
      </c>
      <c r="F46" s="101" t="s">
        <v>868</v>
      </c>
      <c r="G46" s="101" t="s">
        <v>868</v>
      </c>
      <c r="H46" s="101" t="s">
        <v>868</v>
      </c>
      <c r="I46" s="101" t="s">
        <v>868</v>
      </c>
      <c r="J46" s="101" t="s">
        <v>868</v>
      </c>
      <c r="K46" s="101" t="s">
        <v>868</v>
      </c>
      <c r="L46" s="101" t="s">
        <v>868</v>
      </c>
      <c r="M46" s="101" t="s">
        <v>868</v>
      </c>
      <c r="N46" s="101" t="s">
        <v>868</v>
      </c>
      <c r="O46" s="101" t="s">
        <v>868</v>
      </c>
      <c r="P46" s="101" t="s">
        <v>868</v>
      </c>
      <c r="Q46" s="101" t="s">
        <v>868</v>
      </c>
      <c r="R46" s="101" t="s">
        <v>868</v>
      </c>
      <c r="S46" s="101" t="s">
        <v>868</v>
      </c>
      <c r="T46" s="101" t="s">
        <v>868</v>
      </c>
      <c r="U46" s="101" t="s">
        <v>868</v>
      </c>
      <c r="V46" s="101" t="s">
        <v>868</v>
      </c>
      <c r="W46" s="101" t="s">
        <v>868</v>
      </c>
      <c r="X46" s="101" t="s">
        <v>868</v>
      </c>
      <c r="Y46" s="101" t="s">
        <v>868</v>
      </c>
      <c r="Z46" s="101" t="s">
        <v>868</v>
      </c>
      <c r="AA46" s="101" t="s">
        <v>868</v>
      </c>
      <c r="AB46" s="101" t="s">
        <v>868</v>
      </c>
      <c r="AC46" s="101" t="s">
        <v>868</v>
      </c>
      <c r="AD46" s="101" t="s">
        <v>868</v>
      </c>
      <c r="AE46" s="101" t="s">
        <v>868</v>
      </c>
      <c r="AF46" s="101" t="s">
        <v>868</v>
      </c>
      <c r="AG46" s="101" t="s">
        <v>868</v>
      </c>
      <c r="AH46" s="101" t="s">
        <v>868</v>
      </c>
      <c r="AI46" s="101" t="s">
        <v>868</v>
      </c>
      <c r="AJ46" s="101" t="s">
        <v>868</v>
      </c>
      <c r="AK46" s="101" t="s">
        <v>868</v>
      </c>
      <c r="AL46" s="101" t="s">
        <v>868</v>
      </c>
      <c r="AM46" s="101" t="s">
        <v>868</v>
      </c>
      <c r="AN46" s="101" t="s">
        <v>868</v>
      </c>
      <c r="AO46" s="101" t="s">
        <v>868</v>
      </c>
      <c r="AP46" s="101" t="s">
        <v>868</v>
      </c>
      <c r="AQ46" s="101" t="s">
        <v>868</v>
      </c>
      <c r="AR46" s="101" t="s">
        <v>868</v>
      </c>
      <c r="AS46" s="101" t="s">
        <v>868</v>
      </c>
      <c r="AT46" s="101" t="s">
        <v>868</v>
      </c>
      <c r="AU46" s="101" t="s">
        <v>868</v>
      </c>
      <c r="AV46" s="101" t="s">
        <v>868</v>
      </c>
      <c r="AW46" s="101" t="s">
        <v>868</v>
      </c>
      <c r="AX46" s="101" t="s">
        <v>868</v>
      </c>
      <c r="AY46" s="101" t="s">
        <v>868</v>
      </c>
      <c r="AZ46" s="101" t="s">
        <v>868</v>
      </c>
      <c r="BA46" s="101" t="s">
        <v>868</v>
      </c>
      <c r="BB46" s="101" t="s">
        <v>868</v>
      </c>
      <c r="BC46" s="101" t="s">
        <v>868</v>
      </c>
      <c r="BD46" s="101" t="s">
        <v>868</v>
      </c>
      <c r="BE46" s="101" t="s">
        <v>868</v>
      </c>
      <c r="BF46" s="101" t="s">
        <v>868</v>
      </c>
      <c r="BG46" s="101" t="s">
        <v>868</v>
      </c>
      <c r="BH46" s="60"/>
    </row>
    <row r="47" spans="1:60" ht="21" x14ac:dyDescent="0.25">
      <c r="A47" s="75" t="s">
        <v>444</v>
      </c>
      <c r="B47" s="262" t="s">
        <v>859</v>
      </c>
      <c r="C47" s="77"/>
      <c r="D47" s="101" t="s">
        <v>868</v>
      </c>
      <c r="E47" s="101" t="s">
        <v>868</v>
      </c>
      <c r="F47" s="101" t="s">
        <v>868</v>
      </c>
      <c r="G47" s="101" t="s">
        <v>868</v>
      </c>
      <c r="H47" s="101" t="s">
        <v>868</v>
      </c>
      <c r="I47" s="101" t="s">
        <v>868</v>
      </c>
      <c r="J47" s="101" t="s">
        <v>868</v>
      </c>
      <c r="K47" s="101" t="s">
        <v>868</v>
      </c>
      <c r="L47" s="101" t="s">
        <v>868</v>
      </c>
      <c r="M47" s="101" t="s">
        <v>868</v>
      </c>
      <c r="N47" s="101" t="s">
        <v>868</v>
      </c>
      <c r="O47" s="101" t="s">
        <v>868</v>
      </c>
      <c r="P47" s="101" t="s">
        <v>868</v>
      </c>
      <c r="Q47" s="101" t="s">
        <v>868</v>
      </c>
      <c r="R47" s="101" t="s">
        <v>868</v>
      </c>
      <c r="S47" s="101" t="s">
        <v>868</v>
      </c>
      <c r="T47" s="101" t="s">
        <v>868</v>
      </c>
      <c r="U47" s="101" t="s">
        <v>868</v>
      </c>
      <c r="V47" s="101" t="s">
        <v>868</v>
      </c>
      <c r="W47" s="101" t="s">
        <v>868</v>
      </c>
      <c r="X47" s="101" t="s">
        <v>868</v>
      </c>
      <c r="Y47" s="101" t="s">
        <v>868</v>
      </c>
      <c r="Z47" s="101" t="s">
        <v>868</v>
      </c>
      <c r="AA47" s="101" t="s">
        <v>868</v>
      </c>
      <c r="AB47" s="101" t="s">
        <v>868</v>
      </c>
      <c r="AC47" s="101" t="s">
        <v>868</v>
      </c>
      <c r="AD47" s="101" t="s">
        <v>868</v>
      </c>
      <c r="AE47" s="101" t="s">
        <v>868</v>
      </c>
      <c r="AF47" s="101" t="s">
        <v>868</v>
      </c>
      <c r="AG47" s="101" t="s">
        <v>868</v>
      </c>
      <c r="AH47" s="101" t="s">
        <v>868</v>
      </c>
      <c r="AI47" s="101" t="s">
        <v>868</v>
      </c>
      <c r="AJ47" s="101" t="s">
        <v>868</v>
      </c>
      <c r="AK47" s="101" t="s">
        <v>868</v>
      </c>
      <c r="AL47" s="101" t="s">
        <v>868</v>
      </c>
      <c r="AM47" s="101" t="s">
        <v>868</v>
      </c>
      <c r="AN47" s="101" t="s">
        <v>868</v>
      </c>
      <c r="AO47" s="101" t="s">
        <v>868</v>
      </c>
      <c r="AP47" s="101" t="s">
        <v>868</v>
      </c>
      <c r="AQ47" s="101" t="s">
        <v>868</v>
      </c>
      <c r="AR47" s="101" t="s">
        <v>868</v>
      </c>
      <c r="AS47" s="101" t="s">
        <v>868</v>
      </c>
      <c r="AT47" s="101" t="s">
        <v>868</v>
      </c>
      <c r="AU47" s="101" t="s">
        <v>868</v>
      </c>
      <c r="AV47" s="101" t="s">
        <v>868</v>
      </c>
      <c r="AW47" s="101" t="s">
        <v>868</v>
      </c>
      <c r="AX47" s="101" t="s">
        <v>868</v>
      </c>
      <c r="AY47" s="101" t="s">
        <v>868</v>
      </c>
      <c r="AZ47" s="101" t="s">
        <v>868</v>
      </c>
      <c r="BA47" s="101" t="s">
        <v>868</v>
      </c>
      <c r="BB47" s="101" t="s">
        <v>868</v>
      </c>
      <c r="BC47" s="101" t="s">
        <v>868</v>
      </c>
      <c r="BD47" s="101" t="s">
        <v>868</v>
      </c>
      <c r="BE47" s="101" t="s">
        <v>868</v>
      </c>
      <c r="BF47" s="101" t="s">
        <v>868</v>
      </c>
      <c r="BG47" s="101" t="s">
        <v>868</v>
      </c>
      <c r="BH47" s="60"/>
    </row>
    <row r="48" spans="1:60" ht="42" x14ac:dyDescent="0.25">
      <c r="A48" s="75" t="s">
        <v>442</v>
      </c>
      <c r="B48" s="262" t="s">
        <v>860</v>
      </c>
      <c r="C48" s="77"/>
      <c r="D48" s="101" t="s">
        <v>868</v>
      </c>
      <c r="E48" s="101" t="s">
        <v>868</v>
      </c>
      <c r="F48" s="101" t="s">
        <v>868</v>
      </c>
      <c r="G48" s="101" t="s">
        <v>868</v>
      </c>
      <c r="H48" s="101" t="s">
        <v>868</v>
      </c>
      <c r="I48" s="101" t="s">
        <v>868</v>
      </c>
      <c r="J48" s="101" t="s">
        <v>868</v>
      </c>
      <c r="K48" s="101" t="s">
        <v>868</v>
      </c>
      <c r="L48" s="101" t="s">
        <v>868</v>
      </c>
      <c r="M48" s="101" t="s">
        <v>868</v>
      </c>
      <c r="N48" s="101" t="s">
        <v>868</v>
      </c>
      <c r="O48" s="101" t="s">
        <v>868</v>
      </c>
      <c r="P48" s="101" t="s">
        <v>868</v>
      </c>
      <c r="Q48" s="101" t="s">
        <v>868</v>
      </c>
      <c r="R48" s="101" t="s">
        <v>868</v>
      </c>
      <c r="S48" s="101" t="s">
        <v>868</v>
      </c>
      <c r="T48" s="101" t="s">
        <v>868</v>
      </c>
      <c r="U48" s="101" t="s">
        <v>868</v>
      </c>
      <c r="V48" s="101" t="s">
        <v>868</v>
      </c>
      <c r="W48" s="101" t="s">
        <v>868</v>
      </c>
      <c r="X48" s="101" t="s">
        <v>868</v>
      </c>
      <c r="Y48" s="101" t="s">
        <v>868</v>
      </c>
      <c r="Z48" s="101" t="s">
        <v>868</v>
      </c>
      <c r="AA48" s="101" t="s">
        <v>868</v>
      </c>
      <c r="AB48" s="101" t="s">
        <v>868</v>
      </c>
      <c r="AC48" s="101" t="s">
        <v>868</v>
      </c>
      <c r="AD48" s="101" t="s">
        <v>868</v>
      </c>
      <c r="AE48" s="101" t="s">
        <v>868</v>
      </c>
      <c r="AF48" s="101" t="s">
        <v>868</v>
      </c>
      <c r="AG48" s="101" t="s">
        <v>868</v>
      </c>
      <c r="AH48" s="101" t="s">
        <v>868</v>
      </c>
      <c r="AI48" s="101" t="s">
        <v>868</v>
      </c>
      <c r="AJ48" s="101" t="s">
        <v>868</v>
      </c>
      <c r="AK48" s="101" t="s">
        <v>868</v>
      </c>
      <c r="AL48" s="101" t="s">
        <v>868</v>
      </c>
      <c r="AM48" s="101" t="s">
        <v>868</v>
      </c>
      <c r="AN48" s="101" t="s">
        <v>868</v>
      </c>
      <c r="AO48" s="101" t="s">
        <v>868</v>
      </c>
      <c r="AP48" s="101" t="s">
        <v>868</v>
      </c>
      <c r="AQ48" s="101" t="s">
        <v>868</v>
      </c>
      <c r="AR48" s="101" t="s">
        <v>868</v>
      </c>
      <c r="AS48" s="101" t="s">
        <v>868</v>
      </c>
      <c r="AT48" s="101" t="s">
        <v>868</v>
      </c>
      <c r="AU48" s="101" t="s">
        <v>868</v>
      </c>
      <c r="AV48" s="101" t="s">
        <v>868</v>
      </c>
      <c r="AW48" s="101" t="s">
        <v>868</v>
      </c>
      <c r="AX48" s="101" t="s">
        <v>868</v>
      </c>
      <c r="AY48" s="101" t="s">
        <v>868</v>
      </c>
      <c r="AZ48" s="101" t="s">
        <v>868</v>
      </c>
      <c r="BA48" s="101" t="s">
        <v>868</v>
      </c>
      <c r="BB48" s="101" t="s">
        <v>868</v>
      </c>
      <c r="BC48" s="101" t="s">
        <v>868</v>
      </c>
      <c r="BD48" s="101" t="s">
        <v>868</v>
      </c>
      <c r="BE48" s="101" t="s">
        <v>868</v>
      </c>
      <c r="BF48" s="101" t="s">
        <v>868</v>
      </c>
      <c r="BG48" s="101" t="s">
        <v>868</v>
      </c>
      <c r="BH48" s="60"/>
    </row>
    <row r="49" spans="1:60" ht="21" x14ac:dyDescent="0.25">
      <c r="A49" s="75" t="s">
        <v>440</v>
      </c>
      <c r="B49" s="262" t="s">
        <v>861</v>
      </c>
      <c r="C49" s="77"/>
      <c r="D49" s="101" t="s">
        <v>868</v>
      </c>
      <c r="E49" s="101" t="s">
        <v>868</v>
      </c>
      <c r="F49" s="101" t="s">
        <v>868</v>
      </c>
      <c r="G49" s="101" t="s">
        <v>868</v>
      </c>
      <c r="H49" s="101" t="s">
        <v>868</v>
      </c>
      <c r="I49" s="101" t="s">
        <v>868</v>
      </c>
      <c r="J49" s="101" t="s">
        <v>868</v>
      </c>
      <c r="K49" s="101" t="s">
        <v>868</v>
      </c>
      <c r="L49" s="101" t="s">
        <v>868</v>
      </c>
      <c r="M49" s="101" t="s">
        <v>868</v>
      </c>
      <c r="N49" s="101" t="s">
        <v>868</v>
      </c>
      <c r="O49" s="101" t="s">
        <v>868</v>
      </c>
      <c r="P49" s="101" t="s">
        <v>868</v>
      </c>
      <c r="Q49" s="101" t="s">
        <v>868</v>
      </c>
      <c r="R49" s="101" t="s">
        <v>868</v>
      </c>
      <c r="S49" s="101" t="s">
        <v>868</v>
      </c>
      <c r="T49" s="101" t="s">
        <v>868</v>
      </c>
      <c r="U49" s="101" t="s">
        <v>868</v>
      </c>
      <c r="V49" s="101" t="s">
        <v>868</v>
      </c>
      <c r="W49" s="101" t="s">
        <v>868</v>
      </c>
      <c r="X49" s="101" t="s">
        <v>868</v>
      </c>
      <c r="Y49" s="101" t="s">
        <v>868</v>
      </c>
      <c r="Z49" s="101" t="s">
        <v>868</v>
      </c>
      <c r="AA49" s="101" t="s">
        <v>868</v>
      </c>
      <c r="AB49" s="101" t="s">
        <v>868</v>
      </c>
      <c r="AC49" s="101" t="s">
        <v>868</v>
      </c>
      <c r="AD49" s="101" t="s">
        <v>868</v>
      </c>
      <c r="AE49" s="101" t="s">
        <v>868</v>
      </c>
      <c r="AF49" s="101" t="s">
        <v>868</v>
      </c>
      <c r="AG49" s="101" t="s">
        <v>868</v>
      </c>
      <c r="AH49" s="101" t="s">
        <v>868</v>
      </c>
      <c r="AI49" s="101" t="s">
        <v>868</v>
      </c>
      <c r="AJ49" s="101" t="s">
        <v>868</v>
      </c>
      <c r="AK49" s="101" t="s">
        <v>868</v>
      </c>
      <c r="AL49" s="101" t="s">
        <v>868</v>
      </c>
      <c r="AM49" s="101" t="s">
        <v>868</v>
      </c>
      <c r="AN49" s="101" t="s">
        <v>868</v>
      </c>
      <c r="AO49" s="101" t="s">
        <v>868</v>
      </c>
      <c r="AP49" s="101" t="s">
        <v>868</v>
      </c>
      <c r="AQ49" s="101" t="s">
        <v>868</v>
      </c>
      <c r="AR49" s="101" t="s">
        <v>868</v>
      </c>
      <c r="AS49" s="101" t="s">
        <v>868</v>
      </c>
      <c r="AT49" s="101" t="s">
        <v>868</v>
      </c>
      <c r="AU49" s="101" t="s">
        <v>868</v>
      </c>
      <c r="AV49" s="101" t="s">
        <v>868</v>
      </c>
      <c r="AW49" s="101" t="s">
        <v>868</v>
      </c>
      <c r="AX49" s="101" t="s">
        <v>868</v>
      </c>
      <c r="AY49" s="101" t="s">
        <v>868</v>
      </c>
      <c r="AZ49" s="101" t="s">
        <v>868</v>
      </c>
      <c r="BA49" s="101" t="s">
        <v>868</v>
      </c>
      <c r="BB49" s="101" t="s">
        <v>868</v>
      </c>
      <c r="BC49" s="101" t="s">
        <v>868</v>
      </c>
      <c r="BD49" s="101" t="s">
        <v>868</v>
      </c>
      <c r="BE49" s="101" t="s">
        <v>868</v>
      </c>
      <c r="BF49" s="101" t="s">
        <v>868</v>
      </c>
      <c r="BG49" s="101" t="s">
        <v>868</v>
      </c>
      <c r="BH49" s="60"/>
    </row>
    <row r="50" spans="1:60" ht="31.5" x14ac:dyDescent="0.25">
      <c r="A50" s="75" t="s">
        <v>436</v>
      </c>
      <c r="B50" s="262" t="s">
        <v>862</v>
      </c>
      <c r="C50" s="77"/>
      <c r="D50" s="101" t="s">
        <v>868</v>
      </c>
      <c r="E50" s="101" t="s">
        <v>868</v>
      </c>
      <c r="F50" s="101" t="s">
        <v>868</v>
      </c>
      <c r="G50" s="101" t="s">
        <v>868</v>
      </c>
      <c r="H50" s="101" t="s">
        <v>868</v>
      </c>
      <c r="I50" s="101" t="s">
        <v>868</v>
      </c>
      <c r="J50" s="101" t="s">
        <v>868</v>
      </c>
      <c r="K50" s="101" t="s">
        <v>868</v>
      </c>
      <c r="L50" s="101" t="s">
        <v>868</v>
      </c>
      <c r="M50" s="101" t="s">
        <v>868</v>
      </c>
      <c r="N50" s="101" t="s">
        <v>868</v>
      </c>
      <c r="O50" s="101" t="s">
        <v>868</v>
      </c>
      <c r="P50" s="101" t="s">
        <v>868</v>
      </c>
      <c r="Q50" s="101" t="s">
        <v>868</v>
      </c>
      <c r="R50" s="101" t="s">
        <v>868</v>
      </c>
      <c r="S50" s="101" t="s">
        <v>868</v>
      </c>
      <c r="T50" s="101" t="s">
        <v>868</v>
      </c>
      <c r="U50" s="101" t="s">
        <v>868</v>
      </c>
      <c r="V50" s="101" t="s">
        <v>868</v>
      </c>
      <c r="W50" s="101" t="s">
        <v>868</v>
      </c>
      <c r="X50" s="101" t="s">
        <v>868</v>
      </c>
      <c r="Y50" s="101" t="s">
        <v>868</v>
      </c>
      <c r="Z50" s="101" t="s">
        <v>868</v>
      </c>
      <c r="AA50" s="101" t="s">
        <v>868</v>
      </c>
      <c r="AB50" s="101" t="s">
        <v>868</v>
      </c>
      <c r="AC50" s="101" t="s">
        <v>868</v>
      </c>
      <c r="AD50" s="101" t="s">
        <v>868</v>
      </c>
      <c r="AE50" s="101" t="s">
        <v>868</v>
      </c>
      <c r="AF50" s="101" t="s">
        <v>868</v>
      </c>
      <c r="AG50" s="101" t="s">
        <v>868</v>
      </c>
      <c r="AH50" s="101" t="s">
        <v>868</v>
      </c>
      <c r="AI50" s="101" t="s">
        <v>868</v>
      </c>
      <c r="AJ50" s="101" t="s">
        <v>868</v>
      </c>
      <c r="AK50" s="101" t="s">
        <v>868</v>
      </c>
      <c r="AL50" s="101" t="s">
        <v>868</v>
      </c>
      <c r="AM50" s="101" t="s">
        <v>868</v>
      </c>
      <c r="AN50" s="101" t="s">
        <v>868</v>
      </c>
      <c r="AO50" s="101" t="s">
        <v>868</v>
      </c>
      <c r="AP50" s="101" t="s">
        <v>868</v>
      </c>
      <c r="AQ50" s="101" t="s">
        <v>868</v>
      </c>
      <c r="AR50" s="101" t="s">
        <v>868</v>
      </c>
      <c r="AS50" s="101" t="s">
        <v>868</v>
      </c>
      <c r="AT50" s="101" t="s">
        <v>868</v>
      </c>
      <c r="AU50" s="101" t="s">
        <v>868</v>
      </c>
      <c r="AV50" s="101" t="s">
        <v>868</v>
      </c>
      <c r="AW50" s="101" t="s">
        <v>868</v>
      </c>
      <c r="AX50" s="101" t="s">
        <v>868</v>
      </c>
      <c r="AY50" s="101" t="s">
        <v>868</v>
      </c>
      <c r="AZ50" s="101" t="s">
        <v>868</v>
      </c>
      <c r="BA50" s="101" t="s">
        <v>868</v>
      </c>
      <c r="BB50" s="101" t="s">
        <v>868</v>
      </c>
      <c r="BC50" s="101" t="s">
        <v>868</v>
      </c>
      <c r="BD50" s="101" t="s">
        <v>868</v>
      </c>
      <c r="BE50" s="101" t="s">
        <v>868</v>
      </c>
      <c r="BF50" s="101" t="s">
        <v>868</v>
      </c>
      <c r="BG50" s="101" t="s">
        <v>868</v>
      </c>
      <c r="BH50" s="60"/>
    </row>
    <row r="51" spans="1:60" ht="31.5" x14ac:dyDescent="0.25">
      <c r="A51" s="75" t="s">
        <v>428</v>
      </c>
      <c r="B51" s="262" t="s">
        <v>863</v>
      </c>
      <c r="C51" s="77"/>
      <c r="D51" s="101" t="s">
        <v>868</v>
      </c>
      <c r="E51" s="101" t="s">
        <v>868</v>
      </c>
      <c r="F51" s="101" t="s">
        <v>868</v>
      </c>
      <c r="G51" s="101" t="s">
        <v>868</v>
      </c>
      <c r="H51" s="101" t="s">
        <v>868</v>
      </c>
      <c r="I51" s="101" t="s">
        <v>868</v>
      </c>
      <c r="J51" s="101" t="s">
        <v>868</v>
      </c>
      <c r="K51" s="101" t="s">
        <v>868</v>
      </c>
      <c r="L51" s="101" t="s">
        <v>868</v>
      </c>
      <c r="M51" s="101" t="s">
        <v>868</v>
      </c>
      <c r="N51" s="101" t="s">
        <v>868</v>
      </c>
      <c r="O51" s="101" t="s">
        <v>868</v>
      </c>
      <c r="P51" s="101" t="s">
        <v>868</v>
      </c>
      <c r="Q51" s="101" t="s">
        <v>868</v>
      </c>
      <c r="R51" s="101" t="s">
        <v>868</v>
      </c>
      <c r="S51" s="101" t="s">
        <v>868</v>
      </c>
      <c r="T51" s="101" t="s">
        <v>868</v>
      </c>
      <c r="U51" s="101" t="s">
        <v>868</v>
      </c>
      <c r="V51" s="101" t="s">
        <v>868</v>
      </c>
      <c r="W51" s="101" t="s">
        <v>868</v>
      </c>
      <c r="X51" s="101" t="s">
        <v>868</v>
      </c>
      <c r="Y51" s="101" t="s">
        <v>868</v>
      </c>
      <c r="Z51" s="101" t="s">
        <v>868</v>
      </c>
      <c r="AA51" s="101" t="s">
        <v>868</v>
      </c>
      <c r="AB51" s="101" t="s">
        <v>868</v>
      </c>
      <c r="AC51" s="101" t="s">
        <v>868</v>
      </c>
      <c r="AD51" s="101" t="s">
        <v>868</v>
      </c>
      <c r="AE51" s="101" t="s">
        <v>868</v>
      </c>
      <c r="AF51" s="101" t="s">
        <v>868</v>
      </c>
      <c r="AG51" s="101" t="s">
        <v>868</v>
      </c>
      <c r="AH51" s="101" t="s">
        <v>868</v>
      </c>
      <c r="AI51" s="101" t="s">
        <v>868</v>
      </c>
      <c r="AJ51" s="101" t="s">
        <v>868</v>
      </c>
      <c r="AK51" s="101" t="s">
        <v>868</v>
      </c>
      <c r="AL51" s="101" t="s">
        <v>868</v>
      </c>
      <c r="AM51" s="101" t="s">
        <v>868</v>
      </c>
      <c r="AN51" s="101" t="s">
        <v>868</v>
      </c>
      <c r="AO51" s="101" t="s">
        <v>868</v>
      </c>
      <c r="AP51" s="101" t="s">
        <v>868</v>
      </c>
      <c r="AQ51" s="101" t="s">
        <v>868</v>
      </c>
      <c r="AR51" s="101" t="s">
        <v>868</v>
      </c>
      <c r="AS51" s="101" t="s">
        <v>868</v>
      </c>
      <c r="AT51" s="101" t="s">
        <v>868</v>
      </c>
      <c r="AU51" s="101" t="s">
        <v>868</v>
      </c>
      <c r="AV51" s="101" t="s">
        <v>868</v>
      </c>
      <c r="AW51" s="101" t="s">
        <v>868</v>
      </c>
      <c r="AX51" s="101" t="s">
        <v>868</v>
      </c>
      <c r="AY51" s="101" t="s">
        <v>868</v>
      </c>
      <c r="AZ51" s="101" t="s">
        <v>868</v>
      </c>
      <c r="BA51" s="101" t="s">
        <v>868</v>
      </c>
      <c r="BB51" s="101" t="s">
        <v>868</v>
      </c>
      <c r="BC51" s="101" t="s">
        <v>868</v>
      </c>
      <c r="BD51" s="101" t="s">
        <v>868</v>
      </c>
      <c r="BE51" s="101" t="s">
        <v>868</v>
      </c>
      <c r="BF51" s="101" t="s">
        <v>868</v>
      </c>
      <c r="BG51" s="101" t="s">
        <v>868</v>
      </c>
      <c r="BH51" s="60"/>
    </row>
    <row r="52" spans="1:60" ht="21" x14ac:dyDescent="0.25">
      <c r="A52" s="75" t="s">
        <v>817</v>
      </c>
      <c r="B52" s="262" t="s">
        <v>818</v>
      </c>
      <c r="C52" s="104"/>
      <c r="D52" s="101" t="s">
        <v>868</v>
      </c>
      <c r="E52" s="101" t="s">
        <v>868</v>
      </c>
      <c r="F52" s="101" t="s">
        <v>868</v>
      </c>
      <c r="G52" s="101" t="s">
        <v>868</v>
      </c>
      <c r="H52" s="101" t="s">
        <v>868</v>
      </c>
      <c r="I52" s="101" t="s">
        <v>868</v>
      </c>
      <c r="J52" s="101" t="s">
        <v>868</v>
      </c>
      <c r="K52" s="101" t="s">
        <v>868</v>
      </c>
      <c r="L52" s="101" t="s">
        <v>868</v>
      </c>
      <c r="M52" s="101" t="s">
        <v>868</v>
      </c>
      <c r="N52" s="101" t="s">
        <v>868</v>
      </c>
      <c r="O52" s="101" t="s">
        <v>868</v>
      </c>
      <c r="P52" s="101" t="s">
        <v>868</v>
      </c>
      <c r="Q52" s="101" t="s">
        <v>868</v>
      </c>
      <c r="R52" s="101" t="s">
        <v>868</v>
      </c>
      <c r="S52" s="101" t="s">
        <v>868</v>
      </c>
      <c r="T52" s="101" t="s">
        <v>868</v>
      </c>
      <c r="U52" s="101" t="s">
        <v>868</v>
      </c>
      <c r="V52" s="101" t="s">
        <v>868</v>
      </c>
      <c r="W52" s="101" t="s">
        <v>868</v>
      </c>
      <c r="X52" s="101" t="s">
        <v>868</v>
      </c>
      <c r="Y52" s="101" t="s">
        <v>868</v>
      </c>
      <c r="Z52" s="101" t="s">
        <v>868</v>
      </c>
      <c r="AA52" s="101" t="s">
        <v>868</v>
      </c>
      <c r="AB52" s="101" t="s">
        <v>868</v>
      </c>
      <c r="AC52" s="101" t="s">
        <v>868</v>
      </c>
      <c r="AD52" s="101" t="s">
        <v>868</v>
      </c>
      <c r="AE52" s="101" t="s">
        <v>868</v>
      </c>
      <c r="AF52" s="101" t="s">
        <v>868</v>
      </c>
      <c r="AG52" s="101" t="s">
        <v>868</v>
      </c>
      <c r="AH52" s="101" t="s">
        <v>868</v>
      </c>
      <c r="AI52" s="101" t="s">
        <v>868</v>
      </c>
      <c r="AJ52" s="101" t="s">
        <v>868</v>
      </c>
      <c r="AK52" s="101" t="s">
        <v>868</v>
      </c>
      <c r="AL52" s="101" t="s">
        <v>868</v>
      </c>
      <c r="AM52" s="101" t="s">
        <v>868</v>
      </c>
      <c r="AN52" s="101" t="s">
        <v>868</v>
      </c>
      <c r="AO52" s="101" t="s">
        <v>868</v>
      </c>
      <c r="AP52" s="101" t="s">
        <v>868</v>
      </c>
      <c r="AQ52" s="101" t="s">
        <v>868</v>
      </c>
      <c r="AR52" s="101" t="s">
        <v>868</v>
      </c>
      <c r="AS52" s="101" t="s">
        <v>868</v>
      </c>
      <c r="AT52" s="101" t="s">
        <v>868</v>
      </c>
      <c r="AU52" s="101" t="s">
        <v>868</v>
      </c>
      <c r="AV52" s="101" t="s">
        <v>868</v>
      </c>
      <c r="AW52" s="101" t="s">
        <v>868</v>
      </c>
      <c r="AX52" s="101" t="s">
        <v>868</v>
      </c>
      <c r="AY52" s="101" t="s">
        <v>868</v>
      </c>
      <c r="AZ52" s="101" t="s">
        <v>868</v>
      </c>
      <c r="BA52" s="101" t="s">
        <v>868</v>
      </c>
      <c r="BB52" s="101" t="s">
        <v>868</v>
      </c>
      <c r="BC52" s="101" t="s">
        <v>868</v>
      </c>
      <c r="BD52" s="101" t="s">
        <v>868</v>
      </c>
      <c r="BE52" s="101" t="s">
        <v>868</v>
      </c>
      <c r="BF52" s="101" t="s">
        <v>868</v>
      </c>
      <c r="BG52" s="101" t="s">
        <v>868</v>
      </c>
      <c r="BH52" s="60"/>
    </row>
    <row r="53" spans="1:60" ht="21" x14ac:dyDescent="0.25">
      <c r="A53" s="75" t="s">
        <v>864</v>
      </c>
      <c r="B53" s="262" t="s">
        <v>865</v>
      </c>
      <c r="C53" s="75"/>
      <c r="D53" s="101" t="s">
        <v>868</v>
      </c>
      <c r="E53" s="101" t="s">
        <v>868</v>
      </c>
      <c r="F53" s="101" t="s">
        <v>868</v>
      </c>
      <c r="G53" s="101" t="s">
        <v>868</v>
      </c>
      <c r="H53" s="101" t="s">
        <v>868</v>
      </c>
      <c r="I53" s="101" t="s">
        <v>868</v>
      </c>
      <c r="J53" s="101" t="s">
        <v>868</v>
      </c>
      <c r="K53" s="101" t="s">
        <v>868</v>
      </c>
      <c r="L53" s="101" t="s">
        <v>868</v>
      </c>
      <c r="M53" s="101" t="s">
        <v>868</v>
      </c>
      <c r="N53" s="101" t="s">
        <v>868</v>
      </c>
      <c r="O53" s="101" t="s">
        <v>868</v>
      </c>
      <c r="P53" s="101" t="s">
        <v>868</v>
      </c>
      <c r="Q53" s="101" t="s">
        <v>868</v>
      </c>
      <c r="R53" s="101" t="s">
        <v>868</v>
      </c>
      <c r="S53" s="101" t="s">
        <v>868</v>
      </c>
      <c r="T53" s="101" t="s">
        <v>868</v>
      </c>
      <c r="U53" s="101" t="s">
        <v>868</v>
      </c>
      <c r="V53" s="101" t="s">
        <v>868</v>
      </c>
      <c r="W53" s="101" t="s">
        <v>868</v>
      </c>
      <c r="X53" s="101" t="s">
        <v>868</v>
      </c>
      <c r="Y53" s="101" t="s">
        <v>868</v>
      </c>
      <c r="Z53" s="101" t="s">
        <v>868</v>
      </c>
      <c r="AA53" s="101" t="s">
        <v>868</v>
      </c>
      <c r="AB53" s="101" t="s">
        <v>868</v>
      </c>
      <c r="AC53" s="101" t="s">
        <v>868</v>
      </c>
      <c r="AD53" s="101" t="s">
        <v>868</v>
      </c>
      <c r="AE53" s="101" t="s">
        <v>868</v>
      </c>
      <c r="AF53" s="101" t="s">
        <v>868</v>
      </c>
      <c r="AG53" s="101" t="s">
        <v>868</v>
      </c>
      <c r="AH53" s="101" t="s">
        <v>868</v>
      </c>
      <c r="AI53" s="101" t="s">
        <v>868</v>
      </c>
      <c r="AJ53" s="101" t="s">
        <v>868</v>
      </c>
      <c r="AK53" s="101" t="s">
        <v>868</v>
      </c>
      <c r="AL53" s="101" t="s">
        <v>868</v>
      </c>
      <c r="AM53" s="101" t="s">
        <v>868</v>
      </c>
      <c r="AN53" s="101" t="s">
        <v>868</v>
      </c>
      <c r="AO53" s="101" t="s">
        <v>868</v>
      </c>
      <c r="AP53" s="101" t="s">
        <v>868</v>
      </c>
      <c r="AQ53" s="101" t="s">
        <v>868</v>
      </c>
      <c r="AR53" s="101" t="s">
        <v>868</v>
      </c>
      <c r="AS53" s="101" t="s">
        <v>868</v>
      </c>
      <c r="AT53" s="101" t="s">
        <v>868</v>
      </c>
      <c r="AU53" s="101" t="s">
        <v>868</v>
      </c>
      <c r="AV53" s="101" t="s">
        <v>868</v>
      </c>
      <c r="AW53" s="101" t="s">
        <v>868</v>
      </c>
      <c r="AX53" s="101" t="s">
        <v>868</v>
      </c>
      <c r="AY53" s="101" t="s">
        <v>868</v>
      </c>
      <c r="AZ53" s="101" t="s">
        <v>868</v>
      </c>
      <c r="BA53" s="101" t="s">
        <v>868</v>
      </c>
      <c r="BB53" s="101" t="s">
        <v>868</v>
      </c>
      <c r="BC53" s="101" t="s">
        <v>868</v>
      </c>
      <c r="BD53" s="101" t="s">
        <v>868</v>
      </c>
      <c r="BE53" s="101" t="s">
        <v>868</v>
      </c>
      <c r="BF53" s="101" t="s">
        <v>868</v>
      </c>
      <c r="BG53" s="101" t="s">
        <v>868</v>
      </c>
      <c r="BH53" s="60"/>
    </row>
    <row r="54" spans="1:60" ht="21" x14ac:dyDescent="0.25">
      <c r="A54" s="75" t="s">
        <v>426</v>
      </c>
      <c r="B54" s="262" t="s">
        <v>866</v>
      </c>
      <c r="C54" s="75"/>
      <c r="D54" s="101" t="s">
        <v>868</v>
      </c>
      <c r="E54" s="101" t="s">
        <v>868</v>
      </c>
      <c r="F54" s="101" t="s">
        <v>868</v>
      </c>
      <c r="G54" s="101" t="s">
        <v>868</v>
      </c>
      <c r="H54" s="101" t="s">
        <v>868</v>
      </c>
      <c r="I54" s="101" t="s">
        <v>868</v>
      </c>
      <c r="J54" s="101" t="s">
        <v>868</v>
      </c>
      <c r="K54" s="101" t="s">
        <v>868</v>
      </c>
      <c r="L54" s="101" t="s">
        <v>868</v>
      </c>
      <c r="M54" s="101" t="s">
        <v>868</v>
      </c>
      <c r="N54" s="101" t="s">
        <v>868</v>
      </c>
      <c r="O54" s="101" t="s">
        <v>868</v>
      </c>
      <c r="P54" s="101" t="s">
        <v>868</v>
      </c>
      <c r="Q54" s="101" t="s">
        <v>868</v>
      </c>
      <c r="R54" s="101" t="s">
        <v>868</v>
      </c>
      <c r="S54" s="101" t="s">
        <v>868</v>
      </c>
      <c r="T54" s="101" t="s">
        <v>868</v>
      </c>
      <c r="U54" s="101" t="s">
        <v>868</v>
      </c>
      <c r="V54" s="101" t="s">
        <v>868</v>
      </c>
      <c r="W54" s="101" t="s">
        <v>868</v>
      </c>
      <c r="X54" s="101" t="s">
        <v>868</v>
      </c>
      <c r="Y54" s="101" t="s">
        <v>868</v>
      </c>
      <c r="Z54" s="101" t="s">
        <v>868</v>
      </c>
      <c r="AA54" s="101" t="s">
        <v>868</v>
      </c>
      <c r="AB54" s="101" t="s">
        <v>868</v>
      </c>
      <c r="AC54" s="101" t="s">
        <v>868</v>
      </c>
      <c r="AD54" s="101" t="s">
        <v>868</v>
      </c>
      <c r="AE54" s="101" t="s">
        <v>868</v>
      </c>
      <c r="AF54" s="101" t="s">
        <v>868</v>
      </c>
      <c r="AG54" s="101" t="s">
        <v>868</v>
      </c>
      <c r="AH54" s="101" t="s">
        <v>868</v>
      </c>
      <c r="AI54" s="101" t="s">
        <v>868</v>
      </c>
      <c r="AJ54" s="101" t="s">
        <v>868</v>
      </c>
      <c r="AK54" s="101" t="s">
        <v>868</v>
      </c>
      <c r="AL54" s="101" t="s">
        <v>868</v>
      </c>
      <c r="AM54" s="101" t="s">
        <v>868</v>
      </c>
      <c r="AN54" s="101" t="s">
        <v>868</v>
      </c>
      <c r="AO54" s="101" t="s">
        <v>868</v>
      </c>
      <c r="AP54" s="101" t="s">
        <v>868</v>
      </c>
      <c r="AQ54" s="101" t="s">
        <v>868</v>
      </c>
      <c r="AR54" s="101" t="s">
        <v>868</v>
      </c>
      <c r="AS54" s="101" t="s">
        <v>868</v>
      </c>
      <c r="AT54" s="101" t="s">
        <v>868</v>
      </c>
      <c r="AU54" s="101" t="s">
        <v>868</v>
      </c>
      <c r="AV54" s="101" t="s">
        <v>868</v>
      </c>
      <c r="AW54" s="101" t="s">
        <v>868</v>
      </c>
      <c r="AX54" s="101" t="s">
        <v>868</v>
      </c>
      <c r="AY54" s="101" t="s">
        <v>868</v>
      </c>
      <c r="AZ54" s="101" t="s">
        <v>868</v>
      </c>
      <c r="BA54" s="101" t="s">
        <v>868</v>
      </c>
      <c r="BB54" s="101" t="s">
        <v>868</v>
      </c>
      <c r="BC54" s="101" t="s">
        <v>868</v>
      </c>
      <c r="BD54" s="101" t="s">
        <v>868</v>
      </c>
      <c r="BE54" s="101" t="s">
        <v>868</v>
      </c>
      <c r="BF54" s="101" t="s">
        <v>868</v>
      </c>
      <c r="BG54" s="101" t="s">
        <v>868</v>
      </c>
      <c r="BH54" s="60"/>
    </row>
    <row r="55" spans="1:60" ht="21" x14ac:dyDescent="0.25">
      <c r="A55" s="75" t="s">
        <v>424</v>
      </c>
      <c r="B55" s="262" t="s">
        <v>819</v>
      </c>
      <c r="C55" s="104"/>
      <c r="D55" s="101" t="s">
        <v>868</v>
      </c>
      <c r="E55" s="101" t="s">
        <v>868</v>
      </c>
      <c r="F55" s="101" t="s">
        <v>868</v>
      </c>
      <c r="G55" s="101" t="s">
        <v>868</v>
      </c>
      <c r="H55" s="101" t="s">
        <v>868</v>
      </c>
      <c r="I55" s="101" t="s">
        <v>868</v>
      </c>
      <c r="J55" s="101" t="s">
        <v>868</v>
      </c>
      <c r="K55" s="101" t="s">
        <v>868</v>
      </c>
      <c r="L55" s="101" t="s">
        <v>868</v>
      </c>
      <c r="M55" s="101" t="s">
        <v>868</v>
      </c>
      <c r="N55" s="101" t="s">
        <v>868</v>
      </c>
      <c r="O55" s="101" t="s">
        <v>868</v>
      </c>
      <c r="P55" s="101" t="s">
        <v>868</v>
      </c>
      <c r="Q55" s="101" t="s">
        <v>868</v>
      </c>
      <c r="R55" s="101" t="s">
        <v>868</v>
      </c>
      <c r="S55" s="101" t="s">
        <v>868</v>
      </c>
      <c r="T55" s="101" t="s">
        <v>868</v>
      </c>
      <c r="U55" s="101" t="s">
        <v>868</v>
      </c>
      <c r="V55" s="101" t="s">
        <v>868</v>
      </c>
      <c r="W55" s="101" t="s">
        <v>868</v>
      </c>
      <c r="X55" s="101" t="s">
        <v>868</v>
      </c>
      <c r="Y55" s="101" t="s">
        <v>868</v>
      </c>
      <c r="Z55" s="101" t="s">
        <v>868</v>
      </c>
      <c r="AA55" s="101" t="s">
        <v>868</v>
      </c>
      <c r="AB55" s="101" t="s">
        <v>868</v>
      </c>
      <c r="AC55" s="101" t="s">
        <v>868</v>
      </c>
      <c r="AD55" s="101" t="s">
        <v>868</v>
      </c>
      <c r="AE55" s="101" t="s">
        <v>868</v>
      </c>
      <c r="AF55" s="101" t="s">
        <v>868</v>
      </c>
      <c r="AG55" s="101" t="s">
        <v>868</v>
      </c>
      <c r="AH55" s="101" t="s">
        <v>868</v>
      </c>
      <c r="AI55" s="101" t="s">
        <v>868</v>
      </c>
      <c r="AJ55" s="101" t="s">
        <v>868</v>
      </c>
      <c r="AK55" s="101" t="s">
        <v>868</v>
      </c>
      <c r="AL55" s="101" t="s">
        <v>868</v>
      </c>
      <c r="AM55" s="101" t="s">
        <v>868</v>
      </c>
      <c r="AN55" s="101" t="s">
        <v>868</v>
      </c>
      <c r="AO55" s="101" t="s">
        <v>868</v>
      </c>
      <c r="AP55" s="101" t="s">
        <v>868</v>
      </c>
      <c r="AQ55" s="101" t="s">
        <v>868</v>
      </c>
      <c r="AR55" s="101" t="s">
        <v>868</v>
      </c>
      <c r="AS55" s="101" t="s">
        <v>868</v>
      </c>
      <c r="AT55" s="101" t="s">
        <v>868</v>
      </c>
      <c r="AU55" s="101" t="s">
        <v>868</v>
      </c>
      <c r="AV55" s="101" t="s">
        <v>868</v>
      </c>
      <c r="AW55" s="101" t="s">
        <v>868</v>
      </c>
      <c r="AX55" s="101" t="s">
        <v>868</v>
      </c>
      <c r="AY55" s="101" t="s">
        <v>868</v>
      </c>
      <c r="AZ55" s="101" t="s">
        <v>868</v>
      </c>
      <c r="BA55" s="101" t="s">
        <v>868</v>
      </c>
      <c r="BB55" s="101" t="s">
        <v>868</v>
      </c>
      <c r="BC55" s="101" t="s">
        <v>868</v>
      </c>
      <c r="BD55" s="101" t="s">
        <v>868</v>
      </c>
      <c r="BE55" s="101" t="s">
        <v>868</v>
      </c>
      <c r="BF55" s="101" t="s">
        <v>868</v>
      </c>
      <c r="BG55" s="101" t="s">
        <v>868</v>
      </c>
      <c r="BH55" s="60"/>
    </row>
    <row r="56" spans="1:60" ht="21" x14ac:dyDescent="0.25">
      <c r="A56" s="75" t="s">
        <v>420</v>
      </c>
      <c r="B56" s="262" t="s">
        <v>867</v>
      </c>
      <c r="C56" s="101"/>
      <c r="D56" s="101" t="s">
        <v>868</v>
      </c>
      <c r="E56" s="101" t="s">
        <v>868</v>
      </c>
      <c r="F56" s="101" t="s">
        <v>868</v>
      </c>
      <c r="G56" s="101" t="s">
        <v>868</v>
      </c>
      <c r="H56" s="101" t="s">
        <v>868</v>
      </c>
      <c r="I56" s="101" t="s">
        <v>868</v>
      </c>
      <c r="J56" s="101" t="s">
        <v>868</v>
      </c>
      <c r="K56" s="101" t="s">
        <v>868</v>
      </c>
      <c r="L56" s="101" t="s">
        <v>868</v>
      </c>
      <c r="M56" s="101" t="s">
        <v>868</v>
      </c>
      <c r="N56" s="101" t="s">
        <v>868</v>
      </c>
      <c r="O56" s="101" t="s">
        <v>868</v>
      </c>
      <c r="P56" s="101" t="s">
        <v>868</v>
      </c>
      <c r="Q56" s="101" t="s">
        <v>868</v>
      </c>
      <c r="R56" s="101" t="s">
        <v>868</v>
      </c>
      <c r="S56" s="101" t="s">
        <v>868</v>
      </c>
      <c r="T56" s="101" t="s">
        <v>868</v>
      </c>
      <c r="U56" s="101" t="s">
        <v>868</v>
      </c>
      <c r="V56" s="101" t="s">
        <v>868</v>
      </c>
      <c r="W56" s="101" t="s">
        <v>868</v>
      </c>
      <c r="X56" s="101" t="s">
        <v>868</v>
      </c>
      <c r="Y56" s="101" t="s">
        <v>868</v>
      </c>
      <c r="Z56" s="101" t="s">
        <v>868</v>
      </c>
      <c r="AA56" s="101" t="s">
        <v>868</v>
      </c>
      <c r="AB56" s="101" t="s">
        <v>868</v>
      </c>
      <c r="AC56" s="101" t="s">
        <v>868</v>
      </c>
      <c r="AD56" s="101" t="s">
        <v>868</v>
      </c>
      <c r="AE56" s="101" t="s">
        <v>868</v>
      </c>
      <c r="AF56" s="101" t="s">
        <v>868</v>
      </c>
      <c r="AG56" s="101" t="s">
        <v>868</v>
      </c>
      <c r="AH56" s="101" t="s">
        <v>868</v>
      </c>
      <c r="AI56" s="101" t="s">
        <v>868</v>
      </c>
      <c r="AJ56" s="101" t="s">
        <v>868</v>
      </c>
      <c r="AK56" s="101" t="s">
        <v>868</v>
      </c>
      <c r="AL56" s="101" t="s">
        <v>868</v>
      </c>
      <c r="AM56" s="101" t="s">
        <v>868</v>
      </c>
      <c r="AN56" s="101" t="s">
        <v>868</v>
      </c>
      <c r="AO56" s="101" t="s">
        <v>868</v>
      </c>
      <c r="AP56" s="101" t="s">
        <v>868</v>
      </c>
      <c r="AQ56" s="101" t="s">
        <v>868</v>
      </c>
      <c r="AR56" s="101" t="s">
        <v>868</v>
      </c>
      <c r="AS56" s="101" t="s">
        <v>868</v>
      </c>
      <c r="AT56" s="101" t="s">
        <v>868</v>
      </c>
      <c r="AU56" s="101" t="s">
        <v>868</v>
      </c>
      <c r="AV56" s="101" t="s">
        <v>868</v>
      </c>
      <c r="AW56" s="101" t="s">
        <v>868</v>
      </c>
      <c r="AX56" s="101" t="s">
        <v>868</v>
      </c>
      <c r="AY56" s="101" t="s">
        <v>868</v>
      </c>
      <c r="AZ56" s="101" t="s">
        <v>868</v>
      </c>
      <c r="BA56" s="101" t="s">
        <v>868</v>
      </c>
      <c r="BB56" s="101" t="s">
        <v>868</v>
      </c>
      <c r="BC56" s="101" t="s">
        <v>868</v>
      </c>
      <c r="BD56" s="101" t="s">
        <v>868</v>
      </c>
      <c r="BE56" s="101" t="s">
        <v>868</v>
      </c>
      <c r="BF56" s="101" t="s">
        <v>868</v>
      </c>
      <c r="BG56" s="101" t="s">
        <v>868</v>
      </c>
      <c r="BH56" s="60"/>
    </row>
    <row r="57" spans="1:60" ht="21" x14ac:dyDescent="0.25">
      <c r="A57" s="75" t="s">
        <v>418</v>
      </c>
      <c r="B57" s="262" t="s">
        <v>869</v>
      </c>
      <c r="C57" s="101"/>
      <c r="D57" s="101" t="s">
        <v>868</v>
      </c>
      <c r="E57" s="101" t="s">
        <v>868</v>
      </c>
      <c r="F57" s="101" t="s">
        <v>868</v>
      </c>
      <c r="G57" s="101" t="s">
        <v>868</v>
      </c>
      <c r="H57" s="101" t="s">
        <v>868</v>
      </c>
      <c r="I57" s="101" t="s">
        <v>868</v>
      </c>
      <c r="J57" s="101" t="s">
        <v>868</v>
      </c>
      <c r="K57" s="101" t="s">
        <v>868</v>
      </c>
      <c r="L57" s="101" t="s">
        <v>868</v>
      </c>
      <c r="M57" s="101" t="s">
        <v>868</v>
      </c>
      <c r="N57" s="101" t="s">
        <v>868</v>
      </c>
      <c r="O57" s="101" t="s">
        <v>868</v>
      </c>
      <c r="P57" s="101" t="s">
        <v>868</v>
      </c>
      <c r="Q57" s="101" t="s">
        <v>868</v>
      </c>
      <c r="R57" s="101" t="s">
        <v>868</v>
      </c>
      <c r="S57" s="101" t="s">
        <v>868</v>
      </c>
      <c r="T57" s="101" t="s">
        <v>868</v>
      </c>
      <c r="U57" s="101" t="s">
        <v>868</v>
      </c>
      <c r="V57" s="101" t="s">
        <v>868</v>
      </c>
      <c r="W57" s="101" t="s">
        <v>868</v>
      </c>
      <c r="X57" s="101" t="s">
        <v>868</v>
      </c>
      <c r="Y57" s="101" t="s">
        <v>868</v>
      </c>
      <c r="Z57" s="101" t="s">
        <v>868</v>
      </c>
      <c r="AA57" s="101" t="s">
        <v>868</v>
      </c>
      <c r="AB57" s="101" t="s">
        <v>868</v>
      </c>
      <c r="AC57" s="101" t="s">
        <v>868</v>
      </c>
      <c r="AD57" s="101" t="s">
        <v>868</v>
      </c>
      <c r="AE57" s="101" t="s">
        <v>868</v>
      </c>
      <c r="AF57" s="101" t="s">
        <v>868</v>
      </c>
      <c r="AG57" s="101" t="s">
        <v>868</v>
      </c>
      <c r="AH57" s="101" t="s">
        <v>868</v>
      </c>
      <c r="AI57" s="101" t="s">
        <v>868</v>
      </c>
      <c r="AJ57" s="101" t="s">
        <v>868</v>
      </c>
      <c r="AK57" s="101" t="s">
        <v>868</v>
      </c>
      <c r="AL57" s="101" t="s">
        <v>868</v>
      </c>
      <c r="AM57" s="101" t="s">
        <v>868</v>
      </c>
      <c r="AN57" s="101" t="s">
        <v>868</v>
      </c>
      <c r="AO57" s="101" t="s">
        <v>868</v>
      </c>
      <c r="AP57" s="101" t="s">
        <v>868</v>
      </c>
      <c r="AQ57" s="101" t="s">
        <v>868</v>
      </c>
      <c r="AR57" s="101" t="s">
        <v>868</v>
      </c>
      <c r="AS57" s="101" t="s">
        <v>868</v>
      </c>
      <c r="AT57" s="101" t="s">
        <v>868</v>
      </c>
      <c r="AU57" s="101" t="s">
        <v>868</v>
      </c>
      <c r="AV57" s="101" t="s">
        <v>868</v>
      </c>
      <c r="AW57" s="101" t="s">
        <v>868</v>
      </c>
      <c r="AX57" s="101" t="s">
        <v>868</v>
      </c>
      <c r="AY57" s="101" t="s">
        <v>868</v>
      </c>
      <c r="AZ57" s="101" t="s">
        <v>868</v>
      </c>
      <c r="BA57" s="101" t="s">
        <v>868</v>
      </c>
      <c r="BB57" s="101" t="s">
        <v>868</v>
      </c>
      <c r="BC57" s="101" t="s">
        <v>868</v>
      </c>
      <c r="BD57" s="101" t="s">
        <v>868</v>
      </c>
      <c r="BE57" s="101" t="s">
        <v>868</v>
      </c>
      <c r="BF57" s="101" t="s">
        <v>868</v>
      </c>
      <c r="BG57" s="101" t="s">
        <v>868</v>
      </c>
      <c r="BH57" s="60"/>
    </row>
    <row r="58" spans="1:60" ht="21" x14ac:dyDescent="0.25">
      <c r="A58" s="75" t="s">
        <v>416</v>
      </c>
      <c r="B58" s="262" t="s">
        <v>870</v>
      </c>
      <c r="C58" s="101"/>
      <c r="D58" s="101" t="s">
        <v>868</v>
      </c>
      <c r="E58" s="101" t="s">
        <v>868</v>
      </c>
      <c r="F58" s="101" t="s">
        <v>868</v>
      </c>
      <c r="G58" s="101" t="s">
        <v>868</v>
      </c>
      <c r="H58" s="101" t="s">
        <v>868</v>
      </c>
      <c r="I58" s="101" t="s">
        <v>868</v>
      </c>
      <c r="J58" s="101" t="s">
        <v>868</v>
      </c>
      <c r="K58" s="101" t="s">
        <v>868</v>
      </c>
      <c r="L58" s="101" t="s">
        <v>868</v>
      </c>
      <c r="M58" s="101" t="s">
        <v>868</v>
      </c>
      <c r="N58" s="101" t="s">
        <v>868</v>
      </c>
      <c r="O58" s="101" t="s">
        <v>868</v>
      </c>
      <c r="P58" s="101" t="s">
        <v>868</v>
      </c>
      <c r="Q58" s="101" t="s">
        <v>868</v>
      </c>
      <c r="R58" s="101" t="s">
        <v>868</v>
      </c>
      <c r="S58" s="101" t="s">
        <v>868</v>
      </c>
      <c r="T58" s="101" t="s">
        <v>868</v>
      </c>
      <c r="U58" s="101" t="s">
        <v>868</v>
      </c>
      <c r="V58" s="101" t="s">
        <v>868</v>
      </c>
      <c r="W58" s="101" t="s">
        <v>868</v>
      </c>
      <c r="X58" s="101" t="s">
        <v>868</v>
      </c>
      <c r="Y58" s="101" t="s">
        <v>868</v>
      </c>
      <c r="Z58" s="101" t="s">
        <v>868</v>
      </c>
      <c r="AA58" s="101" t="s">
        <v>868</v>
      </c>
      <c r="AB58" s="101" t="s">
        <v>868</v>
      </c>
      <c r="AC58" s="101" t="s">
        <v>868</v>
      </c>
      <c r="AD58" s="101" t="s">
        <v>868</v>
      </c>
      <c r="AE58" s="101" t="s">
        <v>868</v>
      </c>
      <c r="AF58" s="101" t="s">
        <v>868</v>
      </c>
      <c r="AG58" s="101" t="s">
        <v>868</v>
      </c>
      <c r="AH58" s="101" t="s">
        <v>868</v>
      </c>
      <c r="AI58" s="101" t="s">
        <v>868</v>
      </c>
      <c r="AJ58" s="101" t="s">
        <v>868</v>
      </c>
      <c r="AK58" s="101" t="s">
        <v>868</v>
      </c>
      <c r="AL58" s="101" t="s">
        <v>868</v>
      </c>
      <c r="AM58" s="101" t="s">
        <v>868</v>
      </c>
      <c r="AN58" s="101" t="s">
        <v>868</v>
      </c>
      <c r="AO58" s="101" t="s">
        <v>868</v>
      </c>
      <c r="AP58" s="101" t="s">
        <v>868</v>
      </c>
      <c r="AQ58" s="101" t="s">
        <v>868</v>
      </c>
      <c r="AR58" s="101" t="s">
        <v>868</v>
      </c>
      <c r="AS58" s="101" t="s">
        <v>868</v>
      </c>
      <c r="AT58" s="101" t="s">
        <v>868</v>
      </c>
      <c r="AU58" s="101" t="s">
        <v>868</v>
      </c>
      <c r="AV58" s="101" t="s">
        <v>868</v>
      </c>
      <c r="AW58" s="101" t="s">
        <v>868</v>
      </c>
      <c r="AX58" s="101" t="s">
        <v>868</v>
      </c>
      <c r="AY58" s="101" t="s">
        <v>868</v>
      </c>
      <c r="AZ58" s="101" t="s">
        <v>868</v>
      </c>
      <c r="BA58" s="101" t="s">
        <v>868</v>
      </c>
      <c r="BB58" s="101" t="s">
        <v>868</v>
      </c>
      <c r="BC58" s="101" t="s">
        <v>868</v>
      </c>
      <c r="BD58" s="101" t="s">
        <v>868</v>
      </c>
      <c r="BE58" s="101" t="s">
        <v>868</v>
      </c>
      <c r="BF58" s="101" t="s">
        <v>868</v>
      </c>
      <c r="BG58" s="101" t="s">
        <v>868</v>
      </c>
      <c r="BH58" s="60"/>
    </row>
    <row r="59" spans="1:60" ht="31.5" x14ac:dyDescent="0.25">
      <c r="A59" s="75" t="s">
        <v>414</v>
      </c>
      <c r="B59" s="262" t="s">
        <v>871</v>
      </c>
      <c r="C59" s="101"/>
      <c r="D59" s="101" t="s">
        <v>868</v>
      </c>
      <c r="E59" s="101" t="s">
        <v>868</v>
      </c>
      <c r="F59" s="101" t="s">
        <v>868</v>
      </c>
      <c r="G59" s="101" t="s">
        <v>868</v>
      </c>
      <c r="H59" s="101" t="s">
        <v>868</v>
      </c>
      <c r="I59" s="101" t="s">
        <v>868</v>
      </c>
      <c r="J59" s="101" t="s">
        <v>868</v>
      </c>
      <c r="K59" s="101" t="s">
        <v>868</v>
      </c>
      <c r="L59" s="101" t="s">
        <v>868</v>
      </c>
      <c r="M59" s="101" t="s">
        <v>868</v>
      </c>
      <c r="N59" s="101" t="s">
        <v>868</v>
      </c>
      <c r="O59" s="101" t="s">
        <v>868</v>
      </c>
      <c r="P59" s="101" t="s">
        <v>868</v>
      </c>
      <c r="Q59" s="101" t="s">
        <v>868</v>
      </c>
      <c r="R59" s="101" t="s">
        <v>868</v>
      </c>
      <c r="S59" s="101" t="s">
        <v>868</v>
      </c>
      <c r="T59" s="101" t="s">
        <v>868</v>
      </c>
      <c r="U59" s="101" t="s">
        <v>868</v>
      </c>
      <c r="V59" s="101" t="s">
        <v>868</v>
      </c>
      <c r="W59" s="101" t="s">
        <v>868</v>
      </c>
      <c r="X59" s="101" t="s">
        <v>868</v>
      </c>
      <c r="Y59" s="101" t="s">
        <v>868</v>
      </c>
      <c r="Z59" s="101" t="s">
        <v>868</v>
      </c>
      <c r="AA59" s="101" t="s">
        <v>868</v>
      </c>
      <c r="AB59" s="101" t="s">
        <v>868</v>
      </c>
      <c r="AC59" s="101" t="s">
        <v>868</v>
      </c>
      <c r="AD59" s="101" t="s">
        <v>868</v>
      </c>
      <c r="AE59" s="101" t="s">
        <v>868</v>
      </c>
      <c r="AF59" s="101" t="s">
        <v>868</v>
      </c>
      <c r="AG59" s="101" t="s">
        <v>868</v>
      </c>
      <c r="AH59" s="101" t="s">
        <v>868</v>
      </c>
      <c r="AI59" s="101" t="s">
        <v>868</v>
      </c>
      <c r="AJ59" s="101" t="s">
        <v>868</v>
      </c>
      <c r="AK59" s="101" t="s">
        <v>868</v>
      </c>
      <c r="AL59" s="101" t="s">
        <v>868</v>
      </c>
      <c r="AM59" s="101" t="s">
        <v>868</v>
      </c>
      <c r="AN59" s="101" t="s">
        <v>868</v>
      </c>
      <c r="AO59" s="101" t="s">
        <v>868</v>
      </c>
      <c r="AP59" s="101" t="s">
        <v>868</v>
      </c>
      <c r="AQ59" s="101" t="s">
        <v>868</v>
      </c>
      <c r="AR59" s="101" t="s">
        <v>868</v>
      </c>
      <c r="AS59" s="101" t="s">
        <v>868</v>
      </c>
      <c r="AT59" s="101" t="s">
        <v>868</v>
      </c>
      <c r="AU59" s="101" t="s">
        <v>868</v>
      </c>
      <c r="AV59" s="101" t="s">
        <v>868</v>
      </c>
      <c r="AW59" s="101" t="s">
        <v>868</v>
      </c>
      <c r="AX59" s="101" t="s">
        <v>868</v>
      </c>
      <c r="AY59" s="101" t="s">
        <v>868</v>
      </c>
      <c r="AZ59" s="101" t="s">
        <v>868</v>
      </c>
      <c r="BA59" s="101" t="s">
        <v>868</v>
      </c>
      <c r="BB59" s="101" t="s">
        <v>868</v>
      </c>
      <c r="BC59" s="101" t="s">
        <v>868</v>
      </c>
      <c r="BD59" s="101" t="s">
        <v>868</v>
      </c>
      <c r="BE59" s="101" t="s">
        <v>868</v>
      </c>
      <c r="BF59" s="101" t="s">
        <v>868</v>
      </c>
      <c r="BG59" s="101" t="s">
        <v>868</v>
      </c>
      <c r="BH59" s="60"/>
    </row>
    <row r="60" spans="1:60" ht="31.5" x14ac:dyDescent="0.25">
      <c r="A60" s="75" t="s">
        <v>412</v>
      </c>
      <c r="B60" s="262" t="s">
        <v>872</v>
      </c>
      <c r="C60" s="101"/>
      <c r="D60" s="101" t="s">
        <v>868</v>
      </c>
      <c r="E60" s="101" t="s">
        <v>868</v>
      </c>
      <c r="F60" s="101" t="s">
        <v>868</v>
      </c>
      <c r="G60" s="101" t="s">
        <v>868</v>
      </c>
      <c r="H60" s="101" t="s">
        <v>868</v>
      </c>
      <c r="I60" s="101" t="s">
        <v>868</v>
      </c>
      <c r="J60" s="101" t="s">
        <v>868</v>
      </c>
      <c r="K60" s="101" t="s">
        <v>868</v>
      </c>
      <c r="L60" s="101" t="s">
        <v>868</v>
      </c>
      <c r="M60" s="101" t="s">
        <v>868</v>
      </c>
      <c r="N60" s="101" t="s">
        <v>868</v>
      </c>
      <c r="O60" s="101" t="s">
        <v>868</v>
      </c>
      <c r="P60" s="101" t="s">
        <v>868</v>
      </c>
      <c r="Q60" s="101" t="s">
        <v>868</v>
      </c>
      <c r="R60" s="101" t="s">
        <v>868</v>
      </c>
      <c r="S60" s="101" t="s">
        <v>868</v>
      </c>
      <c r="T60" s="101" t="s">
        <v>868</v>
      </c>
      <c r="U60" s="101" t="s">
        <v>868</v>
      </c>
      <c r="V60" s="101" t="s">
        <v>868</v>
      </c>
      <c r="W60" s="101" t="s">
        <v>868</v>
      </c>
      <c r="X60" s="101" t="s">
        <v>868</v>
      </c>
      <c r="Y60" s="101" t="s">
        <v>868</v>
      </c>
      <c r="Z60" s="101" t="s">
        <v>868</v>
      </c>
      <c r="AA60" s="101" t="s">
        <v>868</v>
      </c>
      <c r="AB60" s="101" t="s">
        <v>868</v>
      </c>
      <c r="AC60" s="101" t="s">
        <v>868</v>
      </c>
      <c r="AD60" s="101" t="s">
        <v>868</v>
      </c>
      <c r="AE60" s="101" t="s">
        <v>868</v>
      </c>
      <c r="AF60" s="101" t="s">
        <v>868</v>
      </c>
      <c r="AG60" s="101" t="s">
        <v>868</v>
      </c>
      <c r="AH60" s="101" t="s">
        <v>868</v>
      </c>
      <c r="AI60" s="101" t="s">
        <v>868</v>
      </c>
      <c r="AJ60" s="101" t="s">
        <v>868</v>
      </c>
      <c r="AK60" s="101" t="s">
        <v>868</v>
      </c>
      <c r="AL60" s="101" t="s">
        <v>868</v>
      </c>
      <c r="AM60" s="101" t="s">
        <v>868</v>
      </c>
      <c r="AN60" s="101" t="s">
        <v>868</v>
      </c>
      <c r="AO60" s="101" t="s">
        <v>868</v>
      </c>
      <c r="AP60" s="101" t="s">
        <v>868</v>
      </c>
      <c r="AQ60" s="101" t="s">
        <v>868</v>
      </c>
      <c r="AR60" s="101" t="s">
        <v>868</v>
      </c>
      <c r="AS60" s="101" t="s">
        <v>868</v>
      </c>
      <c r="AT60" s="101" t="s">
        <v>868</v>
      </c>
      <c r="AU60" s="101" t="s">
        <v>868</v>
      </c>
      <c r="AV60" s="101" t="s">
        <v>868</v>
      </c>
      <c r="AW60" s="101" t="s">
        <v>868</v>
      </c>
      <c r="AX60" s="101" t="s">
        <v>868</v>
      </c>
      <c r="AY60" s="101" t="s">
        <v>868</v>
      </c>
      <c r="AZ60" s="101" t="s">
        <v>868</v>
      </c>
      <c r="BA60" s="101" t="s">
        <v>868</v>
      </c>
      <c r="BB60" s="101" t="s">
        <v>868</v>
      </c>
      <c r="BC60" s="101" t="s">
        <v>868</v>
      </c>
      <c r="BD60" s="101" t="s">
        <v>868</v>
      </c>
      <c r="BE60" s="101" t="s">
        <v>868</v>
      </c>
      <c r="BF60" s="101" t="s">
        <v>868</v>
      </c>
      <c r="BG60" s="101" t="s">
        <v>868</v>
      </c>
      <c r="BH60" s="60"/>
    </row>
    <row r="61" spans="1:60" ht="31.5" x14ac:dyDescent="0.25">
      <c r="A61" s="75" t="s">
        <v>410</v>
      </c>
      <c r="B61" s="262" t="s">
        <v>873</v>
      </c>
      <c r="C61" s="101"/>
      <c r="D61" s="101" t="s">
        <v>868</v>
      </c>
      <c r="E61" s="101" t="s">
        <v>868</v>
      </c>
      <c r="F61" s="101" t="s">
        <v>868</v>
      </c>
      <c r="G61" s="101" t="s">
        <v>868</v>
      </c>
      <c r="H61" s="101" t="s">
        <v>868</v>
      </c>
      <c r="I61" s="101" t="s">
        <v>868</v>
      </c>
      <c r="J61" s="101" t="s">
        <v>868</v>
      </c>
      <c r="K61" s="101" t="s">
        <v>868</v>
      </c>
      <c r="L61" s="101" t="s">
        <v>868</v>
      </c>
      <c r="M61" s="101" t="s">
        <v>868</v>
      </c>
      <c r="N61" s="101" t="s">
        <v>868</v>
      </c>
      <c r="O61" s="101" t="s">
        <v>868</v>
      </c>
      <c r="P61" s="101" t="s">
        <v>868</v>
      </c>
      <c r="Q61" s="101" t="s">
        <v>868</v>
      </c>
      <c r="R61" s="101" t="s">
        <v>868</v>
      </c>
      <c r="S61" s="101" t="s">
        <v>868</v>
      </c>
      <c r="T61" s="101" t="s">
        <v>868</v>
      </c>
      <c r="U61" s="101" t="s">
        <v>868</v>
      </c>
      <c r="V61" s="101" t="s">
        <v>868</v>
      </c>
      <c r="W61" s="101" t="s">
        <v>868</v>
      </c>
      <c r="X61" s="101" t="s">
        <v>868</v>
      </c>
      <c r="Y61" s="101" t="s">
        <v>868</v>
      </c>
      <c r="Z61" s="101" t="s">
        <v>868</v>
      </c>
      <c r="AA61" s="101" t="s">
        <v>868</v>
      </c>
      <c r="AB61" s="101" t="s">
        <v>868</v>
      </c>
      <c r="AC61" s="101" t="s">
        <v>868</v>
      </c>
      <c r="AD61" s="101" t="s">
        <v>868</v>
      </c>
      <c r="AE61" s="101" t="s">
        <v>868</v>
      </c>
      <c r="AF61" s="101" t="s">
        <v>868</v>
      </c>
      <c r="AG61" s="101" t="s">
        <v>868</v>
      </c>
      <c r="AH61" s="101" t="s">
        <v>868</v>
      </c>
      <c r="AI61" s="101" t="s">
        <v>868</v>
      </c>
      <c r="AJ61" s="101" t="s">
        <v>868</v>
      </c>
      <c r="AK61" s="101" t="s">
        <v>868</v>
      </c>
      <c r="AL61" s="101" t="s">
        <v>868</v>
      </c>
      <c r="AM61" s="101" t="s">
        <v>868</v>
      </c>
      <c r="AN61" s="101" t="s">
        <v>868</v>
      </c>
      <c r="AO61" s="101" t="s">
        <v>868</v>
      </c>
      <c r="AP61" s="101" t="s">
        <v>868</v>
      </c>
      <c r="AQ61" s="101" t="s">
        <v>868</v>
      </c>
      <c r="AR61" s="101" t="s">
        <v>868</v>
      </c>
      <c r="AS61" s="101" t="s">
        <v>868</v>
      </c>
      <c r="AT61" s="101" t="s">
        <v>868</v>
      </c>
      <c r="AU61" s="101" t="s">
        <v>868</v>
      </c>
      <c r="AV61" s="101" t="s">
        <v>868</v>
      </c>
      <c r="AW61" s="101" t="s">
        <v>868</v>
      </c>
      <c r="AX61" s="101" t="s">
        <v>868</v>
      </c>
      <c r="AY61" s="101" t="s">
        <v>868</v>
      </c>
      <c r="AZ61" s="101" t="s">
        <v>868</v>
      </c>
      <c r="BA61" s="101" t="s">
        <v>868</v>
      </c>
      <c r="BB61" s="101" t="s">
        <v>868</v>
      </c>
      <c r="BC61" s="101" t="s">
        <v>868</v>
      </c>
      <c r="BD61" s="101" t="s">
        <v>868</v>
      </c>
      <c r="BE61" s="101" t="s">
        <v>868</v>
      </c>
      <c r="BF61" s="101" t="s">
        <v>868</v>
      </c>
      <c r="BG61" s="101" t="s">
        <v>868</v>
      </c>
      <c r="BH61" s="60"/>
    </row>
    <row r="62" spans="1:60" ht="31.5" x14ac:dyDescent="0.25">
      <c r="A62" s="75" t="s">
        <v>874</v>
      </c>
      <c r="B62" s="262" t="s">
        <v>875</v>
      </c>
      <c r="C62" s="101"/>
      <c r="D62" s="101" t="s">
        <v>868</v>
      </c>
      <c r="E62" s="101" t="s">
        <v>868</v>
      </c>
      <c r="F62" s="101" t="s">
        <v>868</v>
      </c>
      <c r="G62" s="101" t="s">
        <v>868</v>
      </c>
      <c r="H62" s="101" t="s">
        <v>868</v>
      </c>
      <c r="I62" s="101" t="s">
        <v>868</v>
      </c>
      <c r="J62" s="101" t="s">
        <v>868</v>
      </c>
      <c r="K62" s="101" t="s">
        <v>868</v>
      </c>
      <c r="L62" s="101" t="s">
        <v>868</v>
      </c>
      <c r="M62" s="101" t="s">
        <v>868</v>
      </c>
      <c r="N62" s="101" t="s">
        <v>868</v>
      </c>
      <c r="O62" s="101" t="s">
        <v>868</v>
      </c>
      <c r="P62" s="101" t="s">
        <v>868</v>
      </c>
      <c r="Q62" s="101" t="s">
        <v>868</v>
      </c>
      <c r="R62" s="101" t="s">
        <v>868</v>
      </c>
      <c r="S62" s="101" t="s">
        <v>868</v>
      </c>
      <c r="T62" s="101" t="s">
        <v>868</v>
      </c>
      <c r="U62" s="101" t="s">
        <v>868</v>
      </c>
      <c r="V62" s="101" t="s">
        <v>868</v>
      </c>
      <c r="W62" s="101" t="s">
        <v>868</v>
      </c>
      <c r="X62" s="101" t="s">
        <v>868</v>
      </c>
      <c r="Y62" s="101" t="s">
        <v>868</v>
      </c>
      <c r="Z62" s="101" t="s">
        <v>868</v>
      </c>
      <c r="AA62" s="101" t="s">
        <v>868</v>
      </c>
      <c r="AB62" s="101" t="s">
        <v>868</v>
      </c>
      <c r="AC62" s="101" t="s">
        <v>868</v>
      </c>
      <c r="AD62" s="101" t="s">
        <v>868</v>
      </c>
      <c r="AE62" s="101" t="s">
        <v>868</v>
      </c>
      <c r="AF62" s="101" t="s">
        <v>868</v>
      </c>
      <c r="AG62" s="101" t="s">
        <v>868</v>
      </c>
      <c r="AH62" s="101" t="s">
        <v>868</v>
      </c>
      <c r="AI62" s="101" t="s">
        <v>868</v>
      </c>
      <c r="AJ62" s="101" t="s">
        <v>868</v>
      </c>
      <c r="AK62" s="101" t="s">
        <v>868</v>
      </c>
      <c r="AL62" s="101" t="s">
        <v>868</v>
      </c>
      <c r="AM62" s="101" t="s">
        <v>868</v>
      </c>
      <c r="AN62" s="101" t="s">
        <v>868</v>
      </c>
      <c r="AO62" s="101" t="s">
        <v>868</v>
      </c>
      <c r="AP62" s="101" t="s">
        <v>868</v>
      </c>
      <c r="AQ62" s="101" t="s">
        <v>868</v>
      </c>
      <c r="AR62" s="101" t="s">
        <v>868</v>
      </c>
      <c r="AS62" s="101" t="s">
        <v>868</v>
      </c>
      <c r="AT62" s="101" t="s">
        <v>868</v>
      </c>
      <c r="AU62" s="101" t="s">
        <v>868</v>
      </c>
      <c r="AV62" s="101" t="s">
        <v>868</v>
      </c>
      <c r="AW62" s="101" t="s">
        <v>868</v>
      </c>
      <c r="AX62" s="101" t="s">
        <v>868</v>
      </c>
      <c r="AY62" s="101" t="s">
        <v>868</v>
      </c>
      <c r="AZ62" s="101" t="s">
        <v>868</v>
      </c>
      <c r="BA62" s="101" t="s">
        <v>868</v>
      </c>
      <c r="BB62" s="101" t="s">
        <v>868</v>
      </c>
      <c r="BC62" s="101" t="s">
        <v>868</v>
      </c>
      <c r="BD62" s="101" t="s">
        <v>868</v>
      </c>
      <c r="BE62" s="101" t="s">
        <v>868</v>
      </c>
      <c r="BF62" s="101" t="s">
        <v>868</v>
      </c>
      <c r="BG62" s="101" t="s">
        <v>868</v>
      </c>
      <c r="BH62" s="60"/>
    </row>
    <row r="63" spans="1:60" ht="31.5" x14ac:dyDescent="0.25">
      <c r="A63" s="75" t="s">
        <v>876</v>
      </c>
      <c r="B63" s="262" t="s">
        <v>877</v>
      </c>
      <c r="C63" s="101"/>
      <c r="D63" s="101" t="s">
        <v>868</v>
      </c>
      <c r="E63" s="101" t="s">
        <v>868</v>
      </c>
      <c r="F63" s="101" t="s">
        <v>868</v>
      </c>
      <c r="G63" s="101" t="s">
        <v>868</v>
      </c>
      <c r="H63" s="101" t="s">
        <v>868</v>
      </c>
      <c r="I63" s="101" t="s">
        <v>868</v>
      </c>
      <c r="J63" s="101" t="s">
        <v>868</v>
      </c>
      <c r="K63" s="101" t="s">
        <v>868</v>
      </c>
      <c r="L63" s="101" t="s">
        <v>868</v>
      </c>
      <c r="M63" s="101" t="s">
        <v>868</v>
      </c>
      <c r="N63" s="101" t="s">
        <v>868</v>
      </c>
      <c r="O63" s="101" t="s">
        <v>868</v>
      </c>
      <c r="P63" s="101" t="s">
        <v>868</v>
      </c>
      <c r="Q63" s="101" t="s">
        <v>868</v>
      </c>
      <c r="R63" s="101" t="s">
        <v>868</v>
      </c>
      <c r="S63" s="101" t="s">
        <v>868</v>
      </c>
      <c r="T63" s="101" t="s">
        <v>868</v>
      </c>
      <c r="U63" s="101" t="s">
        <v>868</v>
      </c>
      <c r="V63" s="101" t="s">
        <v>868</v>
      </c>
      <c r="W63" s="101" t="s">
        <v>868</v>
      </c>
      <c r="X63" s="101" t="s">
        <v>868</v>
      </c>
      <c r="Y63" s="101" t="s">
        <v>868</v>
      </c>
      <c r="Z63" s="101" t="s">
        <v>868</v>
      </c>
      <c r="AA63" s="101" t="s">
        <v>868</v>
      </c>
      <c r="AB63" s="101" t="s">
        <v>868</v>
      </c>
      <c r="AC63" s="101" t="s">
        <v>868</v>
      </c>
      <c r="AD63" s="101" t="s">
        <v>868</v>
      </c>
      <c r="AE63" s="101" t="s">
        <v>868</v>
      </c>
      <c r="AF63" s="101" t="s">
        <v>868</v>
      </c>
      <c r="AG63" s="101" t="s">
        <v>868</v>
      </c>
      <c r="AH63" s="101" t="s">
        <v>868</v>
      </c>
      <c r="AI63" s="101" t="s">
        <v>868</v>
      </c>
      <c r="AJ63" s="101" t="s">
        <v>868</v>
      </c>
      <c r="AK63" s="101" t="s">
        <v>868</v>
      </c>
      <c r="AL63" s="101" t="s">
        <v>868</v>
      </c>
      <c r="AM63" s="101" t="s">
        <v>868</v>
      </c>
      <c r="AN63" s="101" t="s">
        <v>868</v>
      </c>
      <c r="AO63" s="101" t="s">
        <v>868</v>
      </c>
      <c r="AP63" s="101" t="s">
        <v>868</v>
      </c>
      <c r="AQ63" s="101" t="s">
        <v>868</v>
      </c>
      <c r="AR63" s="101" t="s">
        <v>868</v>
      </c>
      <c r="AS63" s="101" t="s">
        <v>868</v>
      </c>
      <c r="AT63" s="101" t="s">
        <v>868</v>
      </c>
      <c r="AU63" s="101" t="s">
        <v>868</v>
      </c>
      <c r="AV63" s="101" t="s">
        <v>868</v>
      </c>
      <c r="AW63" s="101" t="s">
        <v>868</v>
      </c>
      <c r="AX63" s="101" t="s">
        <v>868</v>
      </c>
      <c r="AY63" s="101" t="s">
        <v>868</v>
      </c>
      <c r="AZ63" s="101" t="s">
        <v>868</v>
      </c>
      <c r="BA63" s="101" t="s">
        <v>868</v>
      </c>
      <c r="BB63" s="101" t="s">
        <v>868</v>
      </c>
      <c r="BC63" s="101" t="s">
        <v>868</v>
      </c>
      <c r="BD63" s="101" t="s">
        <v>868</v>
      </c>
      <c r="BE63" s="101" t="s">
        <v>868</v>
      </c>
      <c r="BF63" s="101" t="s">
        <v>868</v>
      </c>
      <c r="BG63" s="101" t="s">
        <v>868</v>
      </c>
      <c r="BH63" s="60"/>
    </row>
    <row r="64" spans="1:60" ht="21" x14ac:dyDescent="0.25">
      <c r="A64" s="75" t="s">
        <v>878</v>
      </c>
      <c r="B64" s="262" t="s">
        <v>879</v>
      </c>
      <c r="C64" s="101"/>
      <c r="D64" s="101" t="s">
        <v>868</v>
      </c>
      <c r="E64" s="101" t="s">
        <v>868</v>
      </c>
      <c r="F64" s="101" t="s">
        <v>868</v>
      </c>
      <c r="G64" s="101" t="s">
        <v>868</v>
      </c>
      <c r="H64" s="101" t="s">
        <v>868</v>
      </c>
      <c r="I64" s="101" t="s">
        <v>868</v>
      </c>
      <c r="J64" s="101" t="s">
        <v>868</v>
      </c>
      <c r="K64" s="101" t="s">
        <v>868</v>
      </c>
      <c r="L64" s="101" t="s">
        <v>868</v>
      </c>
      <c r="M64" s="101" t="s">
        <v>868</v>
      </c>
      <c r="N64" s="101" t="s">
        <v>868</v>
      </c>
      <c r="O64" s="101" t="s">
        <v>868</v>
      </c>
      <c r="P64" s="101" t="s">
        <v>868</v>
      </c>
      <c r="Q64" s="101" t="s">
        <v>868</v>
      </c>
      <c r="R64" s="101" t="s">
        <v>868</v>
      </c>
      <c r="S64" s="101" t="s">
        <v>868</v>
      </c>
      <c r="T64" s="101" t="s">
        <v>868</v>
      </c>
      <c r="U64" s="101" t="s">
        <v>868</v>
      </c>
      <c r="V64" s="101" t="s">
        <v>868</v>
      </c>
      <c r="W64" s="101" t="s">
        <v>868</v>
      </c>
      <c r="X64" s="101" t="s">
        <v>868</v>
      </c>
      <c r="Y64" s="101" t="s">
        <v>868</v>
      </c>
      <c r="Z64" s="101" t="s">
        <v>868</v>
      </c>
      <c r="AA64" s="101" t="s">
        <v>868</v>
      </c>
      <c r="AB64" s="101" t="s">
        <v>868</v>
      </c>
      <c r="AC64" s="101" t="s">
        <v>868</v>
      </c>
      <c r="AD64" s="101" t="s">
        <v>868</v>
      </c>
      <c r="AE64" s="101" t="s">
        <v>868</v>
      </c>
      <c r="AF64" s="101" t="s">
        <v>868</v>
      </c>
      <c r="AG64" s="101" t="s">
        <v>868</v>
      </c>
      <c r="AH64" s="101" t="s">
        <v>868</v>
      </c>
      <c r="AI64" s="101" t="s">
        <v>868</v>
      </c>
      <c r="AJ64" s="101" t="s">
        <v>868</v>
      </c>
      <c r="AK64" s="101" t="s">
        <v>868</v>
      </c>
      <c r="AL64" s="101" t="s">
        <v>868</v>
      </c>
      <c r="AM64" s="101" t="s">
        <v>868</v>
      </c>
      <c r="AN64" s="101" t="s">
        <v>868</v>
      </c>
      <c r="AO64" s="101" t="s">
        <v>868</v>
      </c>
      <c r="AP64" s="101" t="s">
        <v>868</v>
      </c>
      <c r="AQ64" s="101" t="s">
        <v>868</v>
      </c>
      <c r="AR64" s="101" t="s">
        <v>868</v>
      </c>
      <c r="AS64" s="101" t="s">
        <v>868</v>
      </c>
      <c r="AT64" s="101" t="s">
        <v>868</v>
      </c>
      <c r="AU64" s="101" t="s">
        <v>868</v>
      </c>
      <c r="AV64" s="101" t="s">
        <v>868</v>
      </c>
      <c r="AW64" s="101" t="s">
        <v>868</v>
      </c>
      <c r="AX64" s="101" t="s">
        <v>868</v>
      </c>
      <c r="AY64" s="101" t="s">
        <v>868</v>
      </c>
      <c r="AZ64" s="101" t="s">
        <v>868</v>
      </c>
      <c r="BA64" s="101" t="s">
        <v>868</v>
      </c>
      <c r="BB64" s="101" t="s">
        <v>868</v>
      </c>
      <c r="BC64" s="101" t="s">
        <v>868</v>
      </c>
      <c r="BD64" s="101" t="s">
        <v>868</v>
      </c>
      <c r="BE64" s="101" t="s">
        <v>868</v>
      </c>
      <c r="BF64" s="101" t="s">
        <v>868</v>
      </c>
      <c r="BG64" s="101" t="s">
        <v>868</v>
      </c>
      <c r="BH64" s="60"/>
    </row>
    <row r="65" spans="1:60" ht="21" x14ac:dyDescent="0.25">
      <c r="A65" s="75" t="s">
        <v>880</v>
      </c>
      <c r="B65" s="262" t="s">
        <v>881</v>
      </c>
      <c r="C65" s="101"/>
      <c r="D65" s="101" t="s">
        <v>868</v>
      </c>
      <c r="E65" s="101" t="s">
        <v>868</v>
      </c>
      <c r="F65" s="101" t="s">
        <v>868</v>
      </c>
      <c r="G65" s="101" t="s">
        <v>868</v>
      </c>
      <c r="H65" s="101" t="s">
        <v>868</v>
      </c>
      <c r="I65" s="101" t="s">
        <v>868</v>
      </c>
      <c r="J65" s="101" t="s">
        <v>868</v>
      </c>
      <c r="K65" s="101" t="s">
        <v>868</v>
      </c>
      <c r="L65" s="101" t="s">
        <v>868</v>
      </c>
      <c r="M65" s="101" t="s">
        <v>868</v>
      </c>
      <c r="N65" s="101" t="s">
        <v>868</v>
      </c>
      <c r="O65" s="101" t="s">
        <v>868</v>
      </c>
      <c r="P65" s="101" t="s">
        <v>868</v>
      </c>
      <c r="Q65" s="101" t="s">
        <v>868</v>
      </c>
      <c r="R65" s="101" t="s">
        <v>868</v>
      </c>
      <c r="S65" s="101" t="s">
        <v>868</v>
      </c>
      <c r="T65" s="101" t="s">
        <v>868</v>
      </c>
      <c r="U65" s="101" t="s">
        <v>868</v>
      </c>
      <c r="V65" s="101" t="s">
        <v>868</v>
      </c>
      <c r="W65" s="101" t="s">
        <v>868</v>
      </c>
      <c r="X65" s="101" t="s">
        <v>868</v>
      </c>
      <c r="Y65" s="101" t="s">
        <v>868</v>
      </c>
      <c r="Z65" s="101" t="s">
        <v>868</v>
      </c>
      <c r="AA65" s="101" t="s">
        <v>868</v>
      </c>
      <c r="AB65" s="101" t="s">
        <v>868</v>
      </c>
      <c r="AC65" s="101" t="s">
        <v>868</v>
      </c>
      <c r="AD65" s="101" t="s">
        <v>868</v>
      </c>
      <c r="AE65" s="101" t="s">
        <v>868</v>
      </c>
      <c r="AF65" s="101" t="s">
        <v>868</v>
      </c>
      <c r="AG65" s="101" t="s">
        <v>868</v>
      </c>
      <c r="AH65" s="101" t="s">
        <v>868</v>
      </c>
      <c r="AI65" s="101" t="s">
        <v>868</v>
      </c>
      <c r="AJ65" s="101" t="s">
        <v>868</v>
      </c>
      <c r="AK65" s="101" t="s">
        <v>868</v>
      </c>
      <c r="AL65" s="101" t="s">
        <v>868</v>
      </c>
      <c r="AM65" s="101" t="s">
        <v>868</v>
      </c>
      <c r="AN65" s="101" t="s">
        <v>868</v>
      </c>
      <c r="AO65" s="101" t="s">
        <v>868</v>
      </c>
      <c r="AP65" s="101" t="s">
        <v>868</v>
      </c>
      <c r="AQ65" s="101" t="s">
        <v>868</v>
      </c>
      <c r="AR65" s="101" t="s">
        <v>868</v>
      </c>
      <c r="AS65" s="101" t="s">
        <v>868</v>
      </c>
      <c r="AT65" s="101" t="s">
        <v>868</v>
      </c>
      <c r="AU65" s="101" t="s">
        <v>868</v>
      </c>
      <c r="AV65" s="101" t="s">
        <v>868</v>
      </c>
      <c r="AW65" s="101" t="s">
        <v>868</v>
      </c>
      <c r="AX65" s="101" t="s">
        <v>868</v>
      </c>
      <c r="AY65" s="101" t="s">
        <v>868</v>
      </c>
      <c r="AZ65" s="101" t="s">
        <v>868</v>
      </c>
      <c r="BA65" s="101" t="s">
        <v>868</v>
      </c>
      <c r="BB65" s="101" t="s">
        <v>868</v>
      </c>
      <c r="BC65" s="101" t="s">
        <v>868</v>
      </c>
      <c r="BD65" s="101" t="s">
        <v>868</v>
      </c>
      <c r="BE65" s="101" t="s">
        <v>868</v>
      </c>
      <c r="BF65" s="101" t="s">
        <v>868</v>
      </c>
      <c r="BG65" s="101" t="s">
        <v>868</v>
      </c>
      <c r="BH65" s="60"/>
    </row>
    <row r="66" spans="1:60" ht="42" x14ac:dyDescent="0.25">
      <c r="A66" s="75" t="s">
        <v>406</v>
      </c>
      <c r="B66" s="262" t="s">
        <v>882</v>
      </c>
      <c r="C66" s="101"/>
      <c r="D66" s="101" t="s">
        <v>868</v>
      </c>
      <c r="E66" s="101" t="s">
        <v>868</v>
      </c>
      <c r="F66" s="101" t="s">
        <v>868</v>
      </c>
      <c r="G66" s="101" t="s">
        <v>868</v>
      </c>
      <c r="H66" s="101" t="s">
        <v>868</v>
      </c>
      <c r="I66" s="101" t="s">
        <v>868</v>
      </c>
      <c r="J66" s="101" t="s">
        <v>868</v>
      </c>
      <c r="K66" s="101" t="s">
        <v>868</v>
      </c>
      <c r="L66" s="101" t="s">
        <v>868</v>
      </c>
      <c r="M66" s="101" t="s">
        <v>868</v>
      </c>
      <c r="N66" s="101" t="s">
        <v>868</v>
      </c>
      <c r="O66" s="101" t="s">
        <v>868</v>
      </c>
      <c r="P66" s="101" t="s">
        <v>868</v>
      </c>
      <c r="Q66" s="101" t="s">
        <v>868</v>
      </c>
      <c r="R66" s="101" t="s">
        <v>868</v>
      </c>
      <c r="S66" s="101" t="s">
        <v>868</v>
      </c>
      <c r="T66" s="101" t="s">
        <v>868</v>
      </c>
      <c r="U66" s="101" t="s">
        <v>868</v>
      </c>
      <c r="V66" s="101" t="s">
        <v>868</v>
      </c>
      <c r="W66" s="101" t="s">
        <v>868</v>
      </c>
      <c r="X66" s="101" t="s">
        <v>868</v>
      </c>
      <c r="Y66" s="101" t="s">
        <v>868</v>
      </c>
      <c r="Z66" s="101" t="s">
        <v>868</v>
      </c>
      <c r="AA66" s="101" t="s">
        <v>868</v>
      </c>
      <c r="AB66" s="101" t="s">
        <v>868</v>
      </c>
      <c r="AC66" s="101" t="s">
        <v>868</v>
      </c>
      <c r="AD66" s="101" t="s">
        <v>868</v>
      </c>
      <c r="AE66" s="101" t="s">
        <v>868</v>
      </c>
      <c r="AF66" s="101" t="s">
        <v>868</v>
      </c>
      <c r="AG66" s="101" t="s">
        <v>868</v>
      </c>
      <c r="AH66" s="101" t="s">
        <v>868</v>
      </c>
      <c r="AI66" s="101" t="s">
        <v>868</v>
      </c>
      <c r="AJ66" s="101" t="s">
        <v>868</v>
      </c>
      <c r="AK66" s="101" t="s">
        <v>868</v>
      </c>
      <c r="AL66" s="101" t="s">
        <v>868</v>
      </c>
      <c r="AM66" s="101" t="s">
        <v>868</v>
      </c>
      <c r="AN66" s="101" t="s">
        <v>868</v>
      </c>
      <c r="AO66" s="101" t="s">
        <v>868</v>
      </c>
      <c r="AP66" s="101" t="s">
        <v>868</v>
      </c>
      <c r="AQ66" s="101" t="s">
        <v>868</v>
      </c>
      <c r="AR66" s="101" t="s">
        <v>868</v>
      </c>
      <c r="AS66" s="101" t="s">
        <v>868</v>
      </c>
      <c r="AT66" s="101" t="s">
        <v>868</v>
      </c>
      <c r="AU66" s="101" t="s">
        <v>868</v>
      </c>
      <c r="AV66" s="101" t="s">
        <v>868</v>
      </c>
      <c r="AW66" s="101" t="s">
        <v>868</v>
      </c>
      <c r="AX66" s="101" t="s">
        <v>868</v>
      </c>
      <c r="AY66" s="101" t="s">
        <v>868</v>
      </c>
      <c r="AZ66" s="101" t="s">
        <v>868</v>
      </c>
      <c r="BA66" s="101" t="s">
        <v>868</v>
      </c>
      <c r="BB66" s="101" t="s">
        <v>868</v>
      </c>
      <c r="BC66" s="101" t="s">
        <v>868</v>
      </c>
      <c r="BD66" s="101" t="s">
        <v>868</v>
      </c>
      <c r="BE66" s="101" t="s">
        <v>868</v>
      </c>
      <c r="BF66" s="101" t="s">
        <v>868</v>
      </c>
      <c r="BG66" s="101" t="s">
        <v>868</v>
      </c>
      <c r="BH66" s="60"/>
    </row>
    <row r="67" spans="1:60" ht="31.5" x14ac:dyDescent="0.25">
      <c r="A67" s="75" t="s">
        <v>883</v>
      </c>
      <c r="B67" s="262" t="s">
        <v>884</v>
      </c>
      <c r="C67" s="101"/>
      <c r="D67" s="101" t="s">
        <v>868</v>
      </c>
      <c r="E67" s="101" t="s">
        <v>868</v>
      </c>
      <c r="F67" s="101" t="s">
        <v>868</v>
      </c>
      <c r="G67" s="101" t="s">
        <v>868</v>
      </c>
      <c r="H67" s="101" t="s">
        <v>868</v>
      </c>
      <c r="I67" s="101" t="s">
        <v>868</v>
      </c>
      <c r="J67" s="101" t="s">
        <v>868</v>
      </c>
      <c r="K67" s="101" t="s">
        <v>868</v>
      </c>
      <c r="L67" s="101" t="s">
        <v>868</v>
      </c>
      <c r="M67" s="101" t="s">
        <v>868</v>
      </c>
      <c r="N67" s="101" t="s">
        <v>868</v>
      </c>
      <c r="O67" s="101" t="s">
        <v>868</v>
      </c>
      <c r="P67" s="101" t="s">
        <v>868</v>
      </c>
      <c r="Q67" s="101" t="s">
        <v>868</v>
      </c>
      <c r="R67" s="101" t="s">
        <v>868</v>
      </c>
      <c r="S67" s="101" t="s">
        <v>868</v>
      </c>
      <c r="T67" s="101" t="s">
        <v>868</v>
      </c>
      <c r="U67" s="101" t="s">
        <v>868</v>
      </c>
      <c r="V67" s="101" t="s">
        <v>868</v>
      </c>
      <c r="W67" s="101" t="s">
        <v>868</v>
      </c>
      <c r="X67" s="101" t="s">
        <v>868</v>
      </c>
      <c r="Y67" s="101" t="s">
        <v>868</v>
      </c>
      <c r="Z67" s="101" t="s">
        <v>868</v>
      </c>
      <c r="AA67" s="101" t="s">
        <v>868</v>
      </c>
      <c r="AB67" s="101" t="s">
        <v>868</v>
      </c>
      <c r="AC67" s="101" t="s">
        <v>868</v>
      </c>
      <c r="AD67" s="101" t="s">
        <v>868</v>
      </c>
      <c r="AE67" s="101" t="s">
        <v>868</v>
      </c>
      <c r="AF67" s="101" t="s">
        <v>868</v>
      </c>
      <c r="AG67" s="101" t="s">
        <v>868</v>
      </c>
      <c r="AH67" s="101" t="s">
        <v>868</v>
      </c>
      <c r="AI67" s="101" t="s">
        <v>868</v>
      </c>
      <c r="AJ67" s="101" t="s">
        <v>868</v>
      </c>
      <c r="AK67" s="101" t="s">
        <v>868</v>
      </c>
      <c r="AL67" s="101" t="s">
        <v>868</v>
      </c>
      <c r="AM67" s="101" t="s">
        <v>868</v>
      </c>
      <c r="AN67" s="101" t="s">
        <v>868</v>
      </c>
      <c r="AO67" s="101" t="s">
        <v>868</v>
      </c>
      <c r="AP67" s="101" t="s">
        <v>868</v>
      </c>
      <c r="AQ67" s="101" t="s">
        <v>868</v>
      </c>
      <c r="AR67" s="101" t="s">
        <v>868</v>
      </c>
      <c r="AS67" s="101" t="s">
        <v>868</v>
      </c>
      <c r="AT67" s="101" t="s">
        <v>868</v>
      </c>
      <c r="AU67" s="101" t="s">
        <v>868</v>
      </c>
      <c r="AV67" s="101" t="s">
        <v>868</v>
      </c>
      <c r="AW67" s="101" t="s">
        <v>868</v>
      </c>
      <c r="AX67" s="101" t="s">
        <v>868</v>
      </c>
      <c r="AY67" s="101" t="s">
        <v>868</v>
      </c>
      <c r="AZ67" s="101" t="s">
        <v>868</v>
      </c>
      <c r="BA67" s="101" t="s">
        <v>868</v>
      </c>
      <c r="BB67" s="101" t="s">
        <v>868</v>
      </c>
      <c r="BC67" s="101" t="s">
        <v>868</v>
      </c>
      <c r="BD67" s="101" t="s">
        <v>868</v>
      </c>
      <c r="BE67" s="101" t="s">
        <v>868</v>
      </c>
      <c r="BF67" s="101" t="s">
        <v>868</v>
      </c>
      <c r="BG67" s="101" t="s">
        <v>868</v>
      </c>
      <c r="BH67" s="60"/>
    </row>
    <row r="68" spans="1:60" ht="31.5" x14ac:dyDescent="0.25">
      <c r="A68" s="75" t="s">
        <v>885</v>
      </c>
      <c r="B68" s="262" t="s">
        <v>886</v>
      </c>
      <c r="C68" s="101"/>
      <c r="D68" s="101" t="s">
        <v>868</v>
      </c>
      <c r="E68" s="101" t="s">
        <v>868</v>
      </c>
      <c r="F68" s="101" t="s">
        <v>868</v>
      </c>
      <c r="G68" s="101" t="s">
        <v>868</v>
      </c>
      <c r="H68" s="101" t="s">
        <v>868</v>
      </c>
      <c r="I68" s="101" t="s">
        <v>868</v>
      </c>
      <c r="J68" s="101" t="s">
        <v>868</v>
      </c>
      <c r="K68" s="101" t="s">
        <v>868</v>
      </c>
      <c r="L68" s="101" t="s">
        <v>868</v>
      </c>
      <c r="M68" s="101" t="s">
        <v>868</v>
      </c>
      <c r="N68" s="101" t="s">
        <v>868</v>
      </c>
      <c r="O68" s="101" t="s">
        <v>868</v>
      </c>
      <c r="P68" s="101" t="s">
        <v>868</v>
      </c>
      <c r="Q68" s="101" t="s">
        <v>868</v>
      </c>
      <c r="R68" s="101" t="s">
        <v>868</v>
      </c>
      <c r="S68" s="101" t="s">
        <v>868</v>
      </c>
      <c r="T68" s="101" t="s">
        <v>868</v>
      </c>
      <c r="U68" s="101" t="s">
        <v>868</v>
      </c>
      <c r="V68" s="101" t="s">
        <v>868</v>
      </c>
      <c r="W68" s="101" t="s">
        <v>868</v>
      </c>
      <c r="X68" s="101" t="s">
        <v>868</v>
      </c>
      <c r="Y68" s="101" t="s">
        <v>868</v>
      </c>
      <c r="Z68" s="101" t="s">
        <v>868</v>
      </c>
      <c r="AA68" s="101" t="s">
        <v>868</v>
      </c>
      <c r="AB68" s="101" t="s">
        <v>868</v>
      </c>
      <c r="AC68" s="101" t="s">
        <v>868</v>
      </c>
      <c r="AD68" s="101" t="s">
        <v>868</v>
      </c>
      <c r="AE68" s="101" t="s">
        <v>868</v>
      </c>
      <c r="AF68" s="101" t="s">
        <v>868</v>
      </c>
      <c r="AG68" s="101" t="s">
        <v>868</v>
      </c>
      <c r="AH68" s="101" t="s">
        <v>868</v>
      </c>
      <c r="AI68" s="101" t="s">
        <v>868</v>
      </c>
      <c r="AJ68" s="101" t="s">
        <v>868</v>
      </c>
      <c r="AK68" s="101" t="s">
        <v>868</v>
      </c>
      <c r="AL68" s="101" t="s">
        <v>868</v>
      </c>
      <c r="AM68" s="101" t="s">
        <v>868</v>
      </c>
      <c r="AN68" s="101" t="s">
        <v>868</v>
      </c>
      <c r="AO68" s="101" t="s">
        <v>868</v>
      </c>
      <c r="AP68" s="101" t="s">
        <v>868</v>
      </c>
      <c r="AQ68" s="101" t="s">
        <v>868</v>
      </c>
      <c r="AR68" s="101" t="s">
        <v>868</v>
      </c>
      <c r="AS68" s="101" t="s">
        <v>868</v>
      </c>
      <c r="AT68" s="101" t="s">
        <v>868</v>
      </c>
      <c r="AU68" s="101" t="s">
        <v>868</v>
      </c>
      <c r="AV68" s="101" t="s">
        <v>868</v>
      </c>
      <c r="AW68" s="101" t="s">
        <v>868</v>
      </c>
      <c r="AX68" s="101" t="s">
        <v>868</v>
      </c>
      <c r="AY68" s="101" t="s">
        <v>868</v>
      </c>
      <c r="AZ68" s="101" t="s">
        <v>868</v>
      </c>
      <c r="BA68" s="101" t="s">
        <v>868</v>
      </c>
      <c r="BB68" s="101" t="s">
        <v>868</v>
      </c>
      <c r="BC68" s="101" t="s">
        <v>868</v>
      </c>
      <c r="BD68" s="101" t="s">
        <v>868</v>
      </c>
      <c r="BE68" s="101" t="s">
        <v>868</v>
      </c>
      <c r="BF68" s="101" t="s">
        <v>868</v>
      </c>
      <c r="BG68" s="101" t="s">
        <v>868</v>
      </c>
      <c r="BH68" s="60"/>
    </row>
    <row r="69" spans="1:60" ht="21" x14ac:dyDescent="0.25">
      <c r="A69" s="75" t="s">
        <v>405</v>
      </c>
      <c r="B69" s="262" t="s">
        <v>887</v>
      </c>
      <c r="C69" s="101"/>
      <c r="D69" s="101" t="s">
        <v>868</v>
      </c>
      <c r="E69" s="101" t="s">
        <v>868</v>
      </c>
      <c r="F69" s="101" t="s">
        <v>868</v>
      </c>
      <c r="G69" s="101" t="s">
        <v>868</v>
      </c>
      <c r="H69" s="101" t="s">
        <v>868</v>
      </c>
      <c r="I69" s="101" t="s">
        <v>868</v>
      </c>
      <c r="J69" s="101" t="s">
        <v>868</v>
      </c>
      <c r="K69" s="101" t="s">
        <v>868</v>
      </c>
      <c r="L69" s="101" t="s">
        <v>868</v>
      </c>
      <c r="M69" s="101" t="s">
        <v>868</v>
      </c>
      <c r="N69" s="101" t="s">
        <v>868</v>
      </c>
      <c r="O69" s="101" t="s">
        <v>868</v>
      </c>
      <c r="P69" s="101" t="s">
        <v>868</v>
      </c>
      <c r="Q69" s="101" t="s">
        <v>868</v>
      </c>
      <c r="R69" s="101" t="s">
        <v>868</v>
      </c>
      <c r="S69" s="101" t="s">
        <v>868</v>
      </c>
      <c r="T69" s="101" t="s">
        <v>868</v>
      </c>
      <c r="U69" s="101" t="s">
        <v>868</v>
      </c>
      <c r="V69" s="101" t="s">
        <v>868</v>
      </c>
      <c r="W69" s="101" t="s">
        <v>868</v>
      </c>
      <c r="X69" s="101" t="s">
        <v>868</v>
      </c>
      <c r="Y69" s="101" t="s">
        <v>868</v>
      </c>
      <c r="Z69" s="101" t="s">
        <v>868</v>
      </c>
      <c r="AA69" s="101" t="s">
        <v>868</v>
      </c>
      <c r="AB69" s="101" t="s">
        <v>868</v>
      </c>
      <c r="AC69" s="101" t="s">
        <v>868</v>
      </c>
      <c r="AD69" s="101" t="s">
        <v>868</v>
      </c>
      <c r="AE69" s="101" t="s">
        <v>868</v>
      </c>
      <c r="AF69" s="101" t="s">
        <v>868</v>
      </c>
      <c r="AG69" s="101" t="s">
        <v>868</v>
      </c>
      <c r="AH69" s="101" t="s">
        <v>868</v>
      </c>
      <c r="AI69" s="101" t="s">
        <v>868</v>
      </c>
      <c r="AJ69" s="101" t="s">
        <v>868</v>
      </c>
      <c r="AK69" s="101" t="s">
        <v>868</v>
      </c>
      <c r="AL69" s="101" t="s">
        <v>868</v>
      </c>
      <c r="AM69" s="101" t="s">
        <v>868</v>
      </c>
      <c r="AN69" s="101" t="s">
        <v>868</v>
      </c>
      <c r="AO69" s="101" t="s">
        <v>868</v>
      </c>
      <c r="AP69" s="101" t="s">
        <v>868</v>
      </c>
      <c r="AQ69" s="101" t="s">
        <v>868</v>
      </c>
      <c r="AR69" s="101" t="s">
        <v>868</v>
      </c>
      <c r="AS69" s="101" t="s">
        <v>868</v>
      </c>
      <c r="AT69" s="101" t="s">
        <v>868</v>
      </c>
      <c r="AU69" s="101" t="s">
        <v>868</v>
      </c>
      <c r="AV69" s="101" t="s">
        <v>868</v>
      </c>
      <c r="AW69" s="101" t="s">
        <v>868</v>
      </c>
      <c r="AX69" s="101" t="s">
        <v>868</v>
      </c>
      <c r="AY69" s="101" t="s">
        <v>868</v>
      </c>
      <c r="AZ69" s="101" t="s">
        <v>868</v>
      </c>
      <c r="BA69" s="101" t="s">
        <v>868</v>
      </c>
      <c r="BB69" s="101" t="s">
        <v>868</v>
      </c>
      <c r="BC69" s="101" t="s">
        <v>868</v>
      </c>
      <c r="BD69" s="101" t="s">
        <v>868</v>
      </c>
      <c r="BE69" s="101" t="s">
        <v>868</v>
      </c>
      <c r="BF69" s="101" t="s">
        <v>868</v>
      </c>
      <c r="BG69" s="101" t="s">
        <v>868</v>
      </c>
      <c r="BH69" s="60"/>
    </row>
    <row r="70" spans="1:60" ht="31.5" x14ac:dyDescent="0.25">
      <c r="A70" s="75" t="s">
        <v>807</v>
      </c>
      <c r="B70" s="262" t="s">
        <v>888</v>
      </c>
      <c r="C70" s="101"/>
      <c r="D70" s="101" t="s">
        <v>868</v>
      </c>
      <c r="E70" s="101" t="s">
        <v>868</v>
      </c>
      <c r="F70" s="101" t="s">
        <v>868</v>
      </c>
      <c r="G70" s="101" t="s">
        <v>868</v>
      </c>
      <c r="H70" s="101" t="s">
        <v>868</v>
      </c>
      <c r="I70" s="101" t="s">
        <v>868</v>
      </c>
      <c r="J70" s="101" t="s">
        <v>868</v>
      </c>
      <c r="K70" s="101" t="s">
        <v>868</v>
      </c>
      <c r="L70" s="101" t="s">
        <v>868</v>
      </c>
      <c r="M70" s="101" t="s">
        <v>868</v>
      </c>
      <c r="N70" s="101" t="s">
        <v>868</v>
      </c>
      <c r="O70" s="101" t="s">
        <v>868</v>
      </c>
      <c r="P70" s="101" t="s">
        <v>868</v>
      </c>
      <c r="Q70" s="101" t="s">
        <v>868</v>
      </c>
      <c r="R70" s="101" t="s">
        <v>868</v>
      </c>
      <c r="S70" s="101" t="s">
        <v>868</v>
      </c>
      <c r="T70" s="101" t="s">
        <v>868</v>
      </c>
      <c r="U70" s="101" t="s">
        <v>868</v>
      </c>
      <c r="V70" s="101" t="s">
        <v>868</v>
      </c>
      <c r="W70" s="101" t="s">
        <v>868</v>
      </c>
      <c r="X70" s="101" t="s">
        <v>868</v>
      </c>
      <c r="Y70" s="101" t="s">
        <v>868</v>
      </c>
      <c r="Z70" s="101" t="s">
        <v>868</v>
      </c>
      <c r="AA70" s="101" t="s">
        <v>868</v>
      </c>
      <c r="AB70" s="101" t="s">
        <v>868</v>
      </c>
      <c r="AC70" s="101" t="s">
        <v>868</v>
      </c>
      <c r="AD70" s="101" t="s">
        <v>868</v>
      </c>
      <c r="AE70" s="101" t="s">
        <v>868</v>
      </c>
      <c r="AF70" s="101" t="s">
        <v>868</v>
      </c>
      <c r="AG70" s="101" t="s">
        <v>868</v>
      </c>
      <c r="AH70" s="101" t="s">
        <v>868</v>
      </c>
      <c r="AI70" s="101" t="s">
        <v>868</v>
      </c>
      <c r="AJ70" s="101" t="s">
        <v>868</v>
      </c>
      <c r="AK70" s="101" t="s">
        <v>868</v>
      </c>
      <c r="AL70" s="101" t="s">
        <v>868</v>
      </c>
      <c r="AM70" s="101" t="s">
        <v>868</v>
      </c>
      <c r="AN70" s="101" t="s">
        <v>868</v>
      </c>
      <c r="AO70" s="101" t="s">
        <v>868</v>
      </c>
      <c r="AP70" s="101" t="s">
        <v>868</v>
      </c>
      <c r="AQ70" s="101" t="s">
        <v>868</v>
      </c>
      <c r="AR70" s="101" t="s">
        <v>868</v>
      </c>
      <c r="AS70" s="101" t="s">
        <v>868</v>
      </c>
      <c r="AT70" s="101" t="s">
        <v>868</v>
      </c>
      <c r="AU70" s="101" t="s">
        <v>868</v>
      </c>
      <c r="AV70" s="101" t="s">
        <v>868</v>
      </c>
      <c r="AW70" s="101" t="s">
        <v>868</v>
      </c>
      <c r="AX70" s="101" t="s">
        <v>868</v>
      </c>
      <c r="AY70" s="101" t="s">
        <v>868</v>
      </c>
      <c r="AZ70" s="101" t="s">
        <v>868</v>
      </c>
      <c r="BA70" s="101" t="s">
        <v>868</v>
      </c>
      <c r="BB70" s="101" t="s">
        <v>868</v>
      </c>
      <c r="BC70" s="101" t="s">
        <v>868</v>
      </c>
      <c r="BD70" s="101" t="s">
        <v>868</v>
      </c>
      <c r="BE70" s="101" t="s">
        <v>868</v>
      </c>
      <c r="BF70" s="101" t="s">
        <v>868</v>
      </c>
      <c r="BG70" s="101" t="s">
        <v>868</v>
      </c>
      <c r="BH70" s="60"/>
    </row>
    <row r="71" spans="1:60" ht="21" x14ac:dyDescent="0.25">
      <c r="A71" s="75" t="s">
        <v>806</v>
      </c>
      <c r="B71" s="262" t="s">
        <v>889</v>
      </c>
      <c r="C71" s="101"/>
      <c r="D71" s="101" t="s">
        <v>868</v>
      </c>
      <c r="E71" s="101" t="s">
        <v>868</v>
      </c>
      <c r="F71" s="101" t="s">
        <v>868</v>
      </c>
      <c r="G71" s="101" t="s">
        <v>868</v>
      </c>
      <c r="H71" s="101" t="s">
        <v>868</v>
      </c>
      <c r="I71" s="101" t="s">
        <v>868</v>
      </c>
      <c r="J71" s="101" t="s">
        <v>868</v>
      </c>
      <c r="K71" s="101" t="s">
        <v>868</v>
      </c>
      <c r="L71" s="101" t="s">
        <v>868</v>
      </c>
      <c r="M71" s="101" t="s">
        <v>868</v>
      </c>
      <c r="N71" s="101" t="s">
        <v>868</v>
      </c>
      <c r="O71" s="101" t="s">
        <v>868</v>
      </c>
      <c r="P71" s="101" t="s">
        <v>868</v>
      </c>
      <c r="Q71" s="101" t="s">
        <v>868</v>
      </c>
      <c r="R71" s="101" t="s">
        <v>868</v>
      </c>
      <c r="S71" s="101" t="s">
        <v>868</v>
      </c>
      <c r="T71" s="101" t="s">
        <v>868</v>
      </c>
      <c r="U71" s="101" t="s">
        <v>868</v>
      </c>
      <c r="V71" s="101" t="s">
        <v>868</v>
      </c>
      <c r="W71" s="101" t="s">
        <v>868</v>
      </c>
      <c r="X71" s="101" t="s">
        <v>868</v>
      </c>
      <c r="Y71" s="101" t="s">
        <v>868</v>
      </c>
      <c r="Z71" s="101" t="s">
        <v>868</v>
      </c>
      <c r="AA71" s="101" t="s">
        <v>868</v>
      </c>
      <c r="AB71" s="101" t="s">
        <v>868</v>
      </c>
      <c r="AC71" s="101" t="s">
        <v>868</v>
      </c>
      <c r="AD71" s="101" t="s">
        <v>868</v>
      </c>
      <c r="AE71" s="101" t="s">
        <v>868</v>
      </c>
      <c r="AF71" s="101" t="s">
        <v>868</v>
      </c>
      <c r="AG71" s="101" t="s">
        <v>868</v>
      </c>
      <c r="AH71" s="101" t="s">
        <v>868</v>
      </c>
      <c r="AI71" s="101" t="s">
        <v>868</v>
      </c>
      <c r="AJ71" s="101" t="s">
        <v>868</v>
      </c>
      <c r="AK71" s="101" t="s">
        <v>868</v>
      </c>
      <c r="AL71" s="101" t="s">
        <v>868</v>
      </c>
      <c r="AM71" s="101" t="s">
        <v>868</v>
      </c>
      <c r="AN71" s="101" t="s">
        <v>868</v>
      </c>
      <c r="AO71" s="101" t="s">
        <v>868</v>
      </c>
      <c r="AP71" s="101" t="s">
        <v>868</v>
      </c>
      <c r="AQ71" s="101" t="s">
        <v>868</v>
      </c>
      <c r="AR71" s="101" t="s">
        <v>868</v>
      </c>
      <c r="AS71" s="101" t="s">
        <v>868</v>
      </c>
      <c r="AT71" s="101" t="s">
        <v>868</v>
      </c>
      <c r="AU71" s="101" t="s">
        <v>868</v>
      </c>
      <c r="AV71" s="101" t="s">
        <v>868</v>
      </c>
      <c r="AW71" s="101" t="s">
        <v>868</v>
      </c>
      <c r="AX71" s="101" t="s">
        <v>868</v>
      </c>
      <c r="AY71" s="101" t="s">
        <v>868</v>
      </c>
      <c r="AZ71" s="101" t="s">
        <v>868</v>
      </c>
      <c r="BA71" s="101" t="s">
        <v>868</v>
      </c>
      <c r="BB71" s="101" t="s">
        <v>868</v>
      </c>
      <c r="BC71" s="101" t="s">
        <v>868</v>
      </c>
      <c r="BD71" s="101" t="s">
        <v>868</v>
      </c>
      <c r="BE71" s="101" t="s">
        <v>868</v>
      </c>
      <c r="BF71" s="101" t="s">
        <v>868</v>
      </c>
      <c r="BG71" s="101" t="s">
        <v>868</v>
      </c>
      <c r="BH71" s="60"/>
    </row>
    <row r="75" spans="1:60" x14ac:dyDescent="0.25">
      <c r="B75" s="2" t="s">
        <v>821</v>
      </c>
      <c r="D75" s="55"/>
      <c r="E75" s="55"/>
      <c r="F75" s="55"/>
      <c r="G75" s="55"/>
      <c r="H75" s="55"/>
      <c r="I75" s="55"/>
      <c r="J75" s="2" t="s">
        <v>822</v>
      </c>
    </row>
  </sheetData>
  <mergeCells count="26">
    <mergeCell ref="Z9:AA9"/>
    <mergeCell ref="A14:A17"/>
    <mergeCell ref="B14:B17"/>
    <mergeCell ref="E16:I16"/>
    <mergeCell ref="Y16:AC16"/>
    <mergeCell ref="AS16:AW16"/>
    <mergeCell ref="A19:C19"/>
    <mergeCell ref="J16:N16"/>
    <mergeCell ref="O16:S16"/>
    <mergeCell ref="T16:X16"/>
    <mergeCell ref="AX16:BB16"/>
    <mergeCell ref="BD2:BH2"/>
    <mergeCell ref="A3:BH3"/>
    <mergeCell ref="V6:AM6"/>
    <mergeCell ref="D14:D17"/>
    <mergeCell ref="C14:C17"/>
    <mergeCell ref="E15:AC15"/>
    <mergeCell ref="A4:BH4"/>
    <mergeCell ref="BC14:BG16"/>
    <mergeCell ref="BH14:BH17"/>
    <mergeCell ref="E14:BB14"/>
    <mergeCell ref="V7:AM7"/>
    <mergeCell ref="AI16:AM16"/>
    <mergeCell ref="AD15:BB15"/>
    <mergeCell ref="AD16:AH16"/>
    <mergeCell ref="AN16:AR16"/>
  </mergeCells>
  <pageMargins left="0.39370078740157483" right="0.39370078740157483" top="0.78740157480314965" bottom="0.39370078740157483" header="0.19685039370078741" footer="0.19685039370078741"/>
  <pageSetup paperSize="9" orientation="landscape" r:id="rId1"/>
  <headerFooter alignWithMargins="0">
    <oddFooter>&amp;R&amp;P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C114"/>
  <sheetViews>
    <sheetView zoomScale="110" zoomScaleNormal="110" zoomScaleSheetLayoutView="115" workbookViewId="0"/>
  </sheetViews>
  <sheetFormatPr defaultRowHeight="15.75" x14ac:dyDescent="0.25"/>
  <cols>
    <col min="1" max="1" width="5.7109375" style="2" customWidth="1"/>
    <col min="2" max="2" width="24.42578125" style="2" customWidth="1"/>
    <col min="3" max="3" width="9.28515625" style="2" customWidth="1"/>
    <col min="4" max="4" width="6.140625" style="2" bestFit="1" customWidth="1"/>
    <col min="5" max="5" width="5.28515625" style="2" bestFit="1" customWidth="1"/>
    <col min="6" max="6" width="2.42578125" style="2" bestFit="1" customWidth="1"/>
    <col min="7" max="8" width="5.28515625" style="2" bestFit="1" customWidth="1"/>
    <col min="9" max="9" width="2.42578125" style="2" bestFit="1" customWidth="1"/>
    <col min="10" max="10" width="5.28515625" style="2" bestFit="1" customWidth="1"/>
    <col min="11" max="11" width="3.42578125" style="2" bestFit="1" customWidth="1"/>
    <col min="12" max="12" width="5.28515625" style="2" bestFit="1" customWidth="1"/>
    <col min="13" max="13" width="5.28515625" style="2" customWidth="1"/>
    <col min="14" max="14" width="3.42578125" style="2" bestFit="1" customWidth="1"/>
    <col min="15" max="15" width="5.28515625" style="2" customWidth="1"/>
    <col min="16" max="16" width="3.42578125" style="2" bestFit="1" customWidth="1"/>
    <col min="17" max="17" width="4.42578125" style="2" bestFit="1" customWidth="1"/>
    <col min="18" max="18" width="5.28515625" style="2" bestFit="1" customWidth="1"/>
    <col min="19" max="19" width="3.42578125" style="2" bestFit="1" customWidth="1"/>
    <col min="20" max="20" width="5.28515625" style="2" bestFit="1" customWidth="1"/>
    <col min="21" max="21" width="3.42578125" style="2" bestFit="1" customWidth="1"/>
    <col min="22" max="22" width="5.140625" style="2" customWidth="1"/>
    <col min="23" max="23" width="5.28515625" style="2" customWidth="1"/>
    <col min="24" max="24" width="3.28515625" style="2" customWidth="1"/>
    <col min="25" max="25" width="5.140625" style="2" customWidth="1"/>
    <col min="26" max="26" width="3.28515625" style="2" customWidth="1"/>
    <col min="27" max="27" width="5.140625" style="2" customWidth="1"/>
    <col min="28" max="28" width="5.28515625" style="2" customWidth="1"/>
    <col min="29" max="29" width="3.28515625" style="2" customWidth="1"/>
    <col min="30" max="31" width="5.28515625" style="2" bestFit="1" customWidth="1"/>
    <col min="32" max="32" width="2.42578125" style="2" bestFit="1" customWidth="1"/>
    <col min="33" max="33" width="5.28515625" style="2" customWidth="1"/>
    <col min="34" max="34" width="5.28515625" style="2" bestFit="1" customWidth="1"/>
    <col min="35" max="35" width="2.42578125" style="2" bestFit="1" customWidth="1"/>
    <col min="36" max="36" width="5.28515625" style="2" bestFit="1" customWidth="1"/>
    <col min="37" max="37" width="3.28515625" style="2" customWidth="1"/>
    <col min="38" max="38" width="5.28515625" style="2" bestFit="1" customWidth="1"/>
    <col min="39" max="39" width="5" style="2" customWidth="1"/>
    <col min="40" max="40" width="3.28515625" style="2" customWidth="1"/>
    <col min="41" max="41" width="3.5703125" style="2" customWidth="1"/>
    <col min="42" max="42" width="3.28515625" style="2" customWidth="1"/>
    <col min="43" max="44" width="3.5703125" style="2" customWidth="1"/>
    <col min="45" max="45" width="3.28515625" style="2" customWidth="1"/>
    <col min="46" max="46" width="3.85546875" style="2" customWidth="1"/>
    <col min="47" max="47" width="3.28515625" style="2" customWidth="1"/>
    <col min="48" max="48" width="3.7109375" style="2" customWidth="1"/>
    <col min="49" max="49" width="3.5703125" style="2" customWidth="1"/>
    <col min="50" max="50" width="3.28515625" style="2" customWidth="1"/>
    <col min="51" max="51" width="4" style="2" customWidth="1"/>
    <col min="52" max="52" width="3.28515625" style="2" customWidth="1"/>
    <col min="53" max="53" width="3.85546875" style="2" customWidth="1"/>
    <col min="54" max="54" width="4" style="2" customWidth="1"/>
    <col min="55" max="55" width="3.28515625" style="2" customWidth="1"/>
    <col min="56" max="16384" width="9.140625" style="2"/>
  </cols>
  <sheetData>
    <row r="1" spans="1:55" s="34" customFormat="1" ht="10.5" x14ac:dyDescent="0.2">
      <c r="BC1" s="42" t="s">
        <v>171</v>
      </c>
    </row>
    <row r="2" spans="1:55" s="34" customFormat="1" ht="21" customHeight="1" x14ac:dyDescent="0.2">
      <c r="AX2" s="387" t="s">
        <v>11</v>
      </c>
      <c r="AY2" s="387"/>
      <c r="AZ2" s="387"/>
      <c r="BA2" s="387"/>
      <c r="BB2" s="387"/>
      <c r="BC2" s="387"/>
    </row>
    <row r="3" spans="1:55" s="34" customFormat="1" ht="9.75" customHeight="1" x14ac:dyDescent="0.2">
      <c r="A3" s="418" t="s">
        <v>170</v>
      </c>
      <c r="B3" s="418"/>
      <c r="C3" s="418"/>
      <c r="D3" s="418"/>
      <c r="E3" s="418"/>
      <c r="F3" s="418"/>
      <c r="G3" s="418"/>
      <c r="H3" s="418"/>
      <c r="I3" s="418"/>
      <c r="J3" s="418"/>
      <c r="K3" s="418"/>
      <c r="L3" s="418"/>
      <c r="M3" s="418"/>
      <c r="N3" s="418"/>
      <c r="O3" s="418"/>
      <c r="P3" s="418"/>
      <c r="Q3" s="418"/>
      <c r="R3" s="418"/>
      <c r="S3" s="418"/>
      <c r="T3" s="418"/>
      <c r="U3" s="418"/>
      <c r="V3" s="418"/>
      <c r="W3" s="418"/>
      <c r="X3" s="418"/>
      <c r="Y3" s="418"/>
      <c r="Z3" s="418"/>
      <c r="AA3" s="418"/>
      <c r="AB3" s="418"/>
      <c r="AC3" s="418"/>
      <c r="AD3" s="418"/>
      <c r="AE3" s="418"/>
      <c r="AF3" s="418"/>
      <c r="AG3" s="418"/>
      <c r="AH3" s="418"/>
      <c r="AI3" s="418"/>
      <c r="AJ3" s="418"/>
      <c r="AK3" s="418"/>
      <c r="AL3" s="418"/>
      <c r="AM3" s="418"/>
      <c r="AN3" s="418"/>
      <c r="AO3" s="418"/>
      <c r="AP3" s="418"/>
      <c r="AQ3" s="418"/>
      <c r="AR3" s="418"/>
      <c r="AS3" s="418"/>
      <c r="AT3" s="418"/>
      <c r="AU3" s="418"/>
      <c r="AV3" s="418"/>
      <c r="AW3" s="418"/>
      <c r="AX3" s="418"/>
      <c r="AY3" s="418"/>
      <c r="AZ3" s="418"/>
      <c r="BA3" s="418"/>
      <c r="BB3" s="418"/>
      <c r="BC3" s="418"/>
    </row>
    <row r="4" spans="1:55" s="34" customFormat="1" ht="12.75" customHeight="1" x14ac:dyDescent="0.2">
      <c r="A4" s="418" t="str">
        <f>'10'!A4</f>
        <v>за 2 квартал 2024 года</v>
      </c>
      <c r="B4" s="418"/>
      <c r="C4" s="418"/>
      <c r="D4" s="418"/>
      <c r="E4" s="418"/>
      <c r="F4" s="418"/>
      <c r="G4" s="418"/>
      <c r="H4" s="418"/>
      <c r="I4" s="418"/>
      <c r="J4" s="418"/>
      <c r="K4" s="418"/>
      <c r="L4" s="418"/>
      <c r="M4" s="418"/>
      <c r="N4" s="418"/>
      <c r="O4" s="418"/>
      <c r="P4" s="418"/>
      <c r="Q4" s="418"/>
      <c r="R4" s="418"/>
      <c r="S4" s="418"/>
      <c r="T4" s="418"/>
      <c r="U4" s="418"/>
      <c r="V4" s="418"/>
      <c r="W4" s="418"/>
      <c r="X4" s="418"/>
      <c r="Y4" s="418"/>
      <c r="Z4" s="418"/>
      <c r="AA4" s="418"/>
      <c r="AB4" s="418"/>
      <c r="AC4" s="418"/>
      <c r="AD4" s="418"/>
      <c r="AE4" s="418"/>
      <c r="AF4" s="418"/>
      <c r="AG4" s="418"/>
      <c r="AH4" s="418"/>
      <c r="AI4" s="418"/>
      <c r="AJ4" s="418"/>
      <c r="AK4" s="418"/>
      <c r="AL4" s="418"/>
      <c r="AM4" s="418"/>
      <c r="AN4" s="418"/>
      <c r="AO4" s="418"/>
      <c r="AP4" s="418"/>
      <c r="AQ4" s="418"/>
      <c r="AR4" s="418"/>
      <c r="AS4" s="418"/>
      <c r="AT4" s="418"/>
      <c r="AU4" s="418"/>
      <c r="AV4" s="418"/>
      <c r="AW4" s="418"/>
      <c r="AX4" s="418"/>
      <c r="AY4" s="418"/>
    </row>
    <row r="5" spans="1:55" ht="9" customHeight="1" x14ac:dyDescent="0.25"/>
    <row r="6" spans="1:55" s="34" customFormat="1" ht="10.5" x14ac:dyDescent="0.2">
      <c r="V6" s="42" t="s">
        <v>12</v>
      </c>
      <c r="W6" s="419" t="str">
        <f>'10'!G6</f>
        <v>АО "Городские электрические сети" (АО "ГЭС")</v>
      </c>
      <c r="X6" s="419"/>
      <c r="Y6" s="419"/>
      <c r="Z6" s="419"/>
      <c r="AA6" s="419"/>
      <c r="AB6" s="419"/>
      <c r="AC6" s="419"/>
      <c r="AD6" s="419"/>
      <c r="AE6" s="419"/>
      <c r="AF6" s="78"/>
      <c r="AG6" s="78"/>
      <c r="AH6" s="78"/>
      <c r="AI6" s="78"/>
      <c r="AJ6" s="78"/>
      <c r="AK6" s="78"/>
      <c r="AL6" s="51"/>
      <c r="AM6" s="51"/>
      <c r="AN6" s="51"/>
      <c r="AO6" s="51"/>
    </row>
    <row r="7" spans="1:55" s="36" customFormat="1" ht="10.5" customHeight="1" x14ac:dyDescent="0.15">
      <c r="W7" s="439" t="s">
        <v>13</v>
      </c>
      <c r="X7" s="439"/>
      <c r="Y7" s="439"/>
      <c r="Z7" s="439"/>
      <c r="AA7" s="439"/>
      <c r="AB7" s="439"/>
      <c r="AC7" s="439"/>
      <c r="AD7" s="439"/>
      <c r="AE7" s="439"/>
      <c r="AF7" s="384"/>
      <c r="AG7" s="384"/>
      <c r="AH7" s="384"/>
      <c r="AI7" s="384"/>
      <c r="AJ7" s="384"/>
      <c r="AK7" s="384"/>
      <c r="AL7" s="37"/>
      <c r="AM7" s="37"/>
      <c r="AN7" s="37"/>
      <c r="AO7" s="37"/>
    </row>
    <row r="8" spans="1:55" ht="9" customHeight="1" x14ac:dyDescent="0.25"/>
    <row r="9" spans="1:55" s="34" customFormat="1" ht="10.5" x14ac:dyDescent="0.2">
      <c r="Y9" s="42" t="s">
        <v>14</v>
      </c>
      <c r="Z9" s="437" t="str">
        <f>'10'!J9</f>
        <v>2024</v>
      </c>
      <c r="AA9" s="438"/>
      <c r="AB9" s="34" t="s">
        <v>15</v>
      </c>
    </row>
    <row r="10" spans="1:55" ht="9" customHeight="1" x14ac:dyDescent="0.25"/>
    <row r="11" spans="1:55" s="34" customFormat="1" ht="11.25" x14ac:dyDescent="0.2">
      <c r="X11" s="42" t="s">
        <v>16</v>
      </c>
      <c r="Y11" s="80" t="str">
        <f>'10'!H11</f>
        <v>Приказом Министерства промышленности, энергетики и торговли КБР №212 от 30.10.2020 г.</v>
      </c>
      <c r="Z11" s="79"/>
      <c r="AA11" s="79"/>
      <c r="AB11" s="79"/>
      <c r="AC11" s="79"/>
      <c r="AD11" s="79"/>
      <c r="AE11" s="79"/>
      <c r="AF11" s="79"/>
      <c r="AG11" s="79"/>
      <c r="AH11" s="79"/>
      <c r="AI11" s="79"/>
      <c r="AJ11" s="79"/>
      <c r="AK11" s="79"/>
      <c r="AL11" s="79"/>
      <c r="AM11" s="79"/>
      <c r="AN11" s="50"/>
      <c r="AO11" s="50"/>
      <c r="AP11" s="50"/>
      <c r="AQ11" s="81"/>
      <c r="AR11" s="81"/>
      <c r="AS11" s="81"/>
      <c r="AT11" s="81"/>
    </row>
    <row r="12" spans="1:55" s="36" customFormat="1" ht="8.25" x14ac:dyDescent="0.15">
      <c r="Y12" s="384" t="s">
        <v>17</v>
      </c>
      <c r="Z12" s="384"/>
      <c r="AA12" s="384"/>
      <c r="AB12" s="384"/>
      <c r="AC12" s="384"/>
      <c r="AD12" s="384"/>
      <c r="AE12" s="384"/>
      <c r="AF12" s="384"/>
      <c r="AG12" s="384"/>
      <c r="AH12" s="384"/>
      <c r="AI12" s="384"/>
      <c r="AJ12" s="384"/>
      <c r="AK12" s="384"/>
      <c r="AL12" s="384"/>
      <c r="AM12" s="384"/>
      <c r="AN12" s="37"/>
      <c r="AO12" s="37"/>
      <c r="AP12" s="37"/>
    </row>
    <row r="13" spans="1:55" s="34" customFormat="1" ht="9" customHeight="1" x14ac:dyDescent="0.2">
      <c r="E13" s="35"/>
      <c r="F13" s="35"/>
      <c r="G13" s="35"/>
      <c r="H13" s="35"/>
      <c r="I13" s="35"/>
    </row>
    <row r="14" spans="1:55" s="36" customFormat="1" ht="15" customHeight="1" x14ac:dyDescent="0.15">
      <c r="A14" s="420" t="s">
        <v>23</v>
      </c>
      <c r="B14" s="420" t="s">
        <v>22</v>
      </c>
      <c r="C14" s="420" t="s">
        <v>18</v>
      </c>
      <c r="D14" s="415" t="s">
        <v>980</v>
      </c>
      <c r="E14" s="416"/>
      <c r="F14" s="416"/>
      <c r="G14" s="416"/>
      <c r="H14" s="416"/>
      <c r="I14" s="416"/>
      <c r="J14" s="416"/>
      <c r="K14" s="416"/>
      <c r="L14" s="416"/>
      <c r="M14" s="416"/>
      <c r="N14" s="416"/>
      <c r="O14" s="416"/>
      <c r="P14" s="416"/>
      <c r="Q14" s="416"/>
      <c r="R14" s="416"/>
      <c r="S14" s="416"/>
      <c r="T14" s="416"/>
      <c r="U14" s="416"/>
      <c r="V14" s="416"/>
      <c r="W14" s="416"/>
      <c r="X14" s="416"/>
      <c r="Y14" s="416"/>
      <c r="Z14" s="416"/>
      <c r="AA14" s="416"/>
      <c r="AB14" s="416"/>
      <c r="AC14" s="417"/>
      <c r="AD14" s="431" t="s">
        <v>976</v>
      </c>
      <c r="AE14" s="432"/>
      <c r="AF14" s="432"/>
      <c r="AG14" s="432"/>
      <c r="AH14" s="432"/>
      <c r="AI14" s="432"/>
      <c r="AJ14" s="432"/>
      <c r="AK14" s="432"/>
      <c r="AL14" s="432"/>
      <c r="AM14" s="432"/>
      <c r="AN14" s="432"/>
      <c r="AO14" s="432"/>
      <c r="AP14" s="432"/>
      <c r="AQ14" s="432"/>
      <c r="AR14" s="432"/>
      <c r="AS14" s="432"/>
      <c r="AT14" s="432"/>
      <c r="AU14" s="432"/>
      <c r="AV14" s="432"/>
      <c r="AW14" s="432"/>
      <c r="AX14" s="432"/>
      <c r="AY14" s="432"/>
      <c r="AZ14" s="432"/>
      <c r="BA14" s="432"/>
      <c r="BB14" s="432"/>
      <c r="BC14" s="433"/>
    </row>
    <row r="15" spans="1:55" s="36" customFormat="1" ht="15" customHeight="1" x14ac:dyDescent="0.15">
      <c r="A15" s="421"/>
      <c r="B15" s="421"/>
      <c r="C15" s="421"/>
      <c r="D15" s="54" t="s">
        <v>0</v>
      </c>
      <c r="E15" s="428" t="s">
        <v>5</v>
      </c>
      <c r="F15" s="429"/>
      <c r="G15" s="429"/>
      <c r="H15" s="429"/>
      <c r="I15" s="429"/>
      <c r="J15" s="429"/>
      <c r="K15" s="429"/>
      <c r="L15" s="429"/>
      <c r="M15" s="429"/>
      <c r="N15" s="429"/>
      <c r="O15" s="429"/>
      <c r="P15" s="429"/>
      <c r="Q15" s="429"/>
      <c r="R15" s="429"/>
      <c r="S15" s="429"/>
      <c r="T15" s="429"/>
      <c r="U15" s="429"/>
      <c r="V15" s="429"/>
      <c r="W15" s="429"/>
      <c r="X15" s="429"/>
      <c r="Y15" s="429"/>
      <c r="Z15" s="429"/>
      <c r="AA15" s="429"/>
      <c r="AB15" s="429"/>
      <c r="AC15" s="430"/>
      <c r="AD15" s="49" t="s">
        <v>0</v>
      </c>
      <c r="AE15" s="415" t="s">
        <v>5</v>
      </c>
      <c r="AF15" s="416"/>
      <c r="AG15" s="416"/>
      <c r="AH15" s="416"/>
      <c r="AI15" s="416"/>
      <c r="AJ15" s="416"/>
      <c r="AK15" s="416"/>
      <c r="AL15" s="416"/>
      <c r="AM15" s="416"/>
      <c r="AN15" s="416"/>
      <c r="AO15" s="416"/>
      <c r="AP15" s="416"/>
      <c r="AQ15" s="416"/>
      <c r="AR15" s="416"/>
      <c r="AS15" s="416"/>
      <c r="AT15" s="416"/>
      <c r="AU15" s="416"/>
      <c r="AV15" s="416"/>
      <c r="AW15" s="416"/>
      <c r="AX15" s="416"/>
      <c r="AY15" s="416"/>
      <c r="AZ15" s="416"/>
      <c r="BA15" s="416"/>
      <c r="BB15" s="416"/>
      <c r="BC15" s="417"/>
    </row>
    <row r="16" spans="1:55" s="36" customFormat="1" ht="15" customHeight="1" x14ac:dyDescent="0.15">
      <c r="A16" s="421"/>
      <c r="B16" s="421"/>
      <c r="C16" s="421"/>
      <c r="D16" s="420" t="s">
        <v>36</v>
      </c>
      <c r="E16" s="415" t="s">
        <v>36</v>
      </c>
      <c r="F16" s="416"/>
      <c r="G16" s="416"/>
      <c r="H16" s="416"/>
      <c r="I16" s="417"/>
      <c r="J16" s="415" t="s">
        <v>35</v>
      </c>
      <c r="K16" s="416"/>
      <c r="L16" s="416"/>
      <c r="M16" s="416"/>
      <c r="N16" s="417"/>
      <c r="O16" s="415" t="s">
        <v>34</v>
      </c>
      <c r="P16" s="416"/>
      <c r="Q16" s="416"/>
      <c r="R16" s="416"/>
      <c r="S16" s="417"/>
      <c r="T16" s="415" t="s">
        <v>33</v>
      </c>
      <c r="U16" s="416"/>
      <c r="V16" s="416"/>
      <c r="W16" s="416"/>
      <c r="X16" s="417"/>
      <c r="Y16" s="415" t="s">
        <v>32</v>
      </c>
      <c r="Z16" s="416"/>
      <c r="AA16" s="416"/>
      <c r="AB16" s="416"/>
      <c r="AC16" s="417"/>
      <c r="AD16" s="420" t="s">
        <v>36</v>
      </c>
      <c r="AE16" s="415" t="s">
        <v>36</v>
      </c>
      <c r="AF16" s="416"/>
      <c r="AG16" s="416"/>
      <c r="AH16" s="416"/>
      <c r="AI16" s="417"/>
      <c r="AJ16" s="415" t="s">
        <v>35</v>
      </c>
      <c r="AK16" s="416"/>
      <c r="AL16" s="416"/>
      <c r="AM16" s="416"/>
      <c r="AN16" s="417"/>
      <c r="AO16" s="415" t="s">
        <v>34</v>
      </c>
      <c r="AP16" s="416"/>
      <c r="AQ16" s="416"/>
      <c r="AR16" s="416"/>
      <c r="AS16" s="417"/>
      <c r="AT16" s="415" t="s">
        <v>33</v>
      </c>
      <c r="AU16" s="416"/>
      <c r="AV16" s="416"/>
      <c r="AW16" s="416"/>
      <c r="AX16" s="417"/>
      <c r="AY16" s="415" t="s">
        <v>32</v>
      </c>
      <c r="AZ16" s="416"/>
      <c r="BA16" s="416"/>
      <c r="BB16" s="416"/>
      <c r="BC16" s="417"/>
    </row>
    <row r="17" spans="1:55" s="36" customFormat="1" ht="108" customHeight="1" x14ac:dyDescent="0.15">
      <c r="A17" s="421"/>
      <c r="B17" s="421"/>
      <c r="C17" s="421"/>
      <c r="D17" s="443"/>
      <c r="E17" s="53" t="s">
        <v>169</v>
      </c>
      <c r="F17" s="53" t="s">
        <v>168</v>
      </c>
      <c r="G17" s="53" t="s">
        <v>167</v>
      </c>
      <c r="H17" s="53" t="s">
        <v>166</v>
      </c>
      <c r="I17" s="53" t="s">
        <v>165</v>
      </c>
      <c r="J17" s="53" t="s">
        <v>169</v>
      </c>
      <c r="K17" s="53" t="s">
        <v>168</v>
      </c>
      <c r="L17" s="53" t="s">
        <v>167</v>
      </c>
      <c r="M17" s="53" t="s">
        <v>166</v>
      </c>
      <c r="N17" s="53" t="s">
        <v>165</v>
      </c>
      <c r="O17" s="53" t="s">
        <v>169</v>
      </c>
      <c r="P17" s="53" t="s">
        <v>168</v>
      </c>
      <c r="Q17" s="53" t="s">
        <v>167</v>
      </c>
      <c r="R17" s="53" t="s">
        <v>166</v>
      </c>
      <c r="S17" s="53" t="s">
        <v>165</v>
      </c>
      <c r="T17" s="53" t="s">
        <v>169</v>
      </c>
      <c r="U17" s="53" t="s">
        <v>168</v>
      </c>
      <c r="V17" s="53" t="s">
        <v>167</v>
      </c>
      <c r="W17" s="53" t="s">
        <v>166</v>
      </c>
      <c r="X17" s="53" t="s">
        <v>165</v>
      </c>
      <c r="Y17" s="53" t="s">
        <v>169</v>
      </c>
      <c r="Z17" s="53" t="s">
        <v>168</v>
      </c>
      <c r="AA17" s="53" t="s">
        <v>167</v>
      </c>
      <c r="AB17" s="53" t="s">
        <v>166</v>
      </c>
      <c r="AC17" s="53" t="s">
        <v>165</v>
      </c>
      <c r="AD17" s="443"/>
      <c r="AE17" s="53" t="s">
        <v>169</v>
      </c>
      <c r="AF17" s="53" t="s">
        <v>168</v>
      </c>
      <c r="AG17" s="53" t="s">
        <v>167</v>
      </c>
      <c r="AH17" s="53" t="s">
        <v>166</v>
      </c>
      <c r="AI17" s="53" t="s">
        <v>165</v>
      </c>
      <c r="AJ17" s="53" t="s">
        <v>169</v>
      </c>
      <c r="AK17" s="53" t="s">
        <v>168</v>
      </c>
      <c r="AL17" s="53" t="s">
        <v>167</v>
      </c>
      <c r="AM17" s="53" t="s">
        <v>166</v>
      </c>
      <c r="AN17" s="53" t="s">
        <v>165</v>
      </c>
      <c r="AO17" s="53" t="s">
        <v>169</v>
      </c>
      <c r="AP17" s="53" t="s">
        <v>168</v>
      </c>
      <c r="AQ17" s="53" t="s">
        <v>167</v>
      </c>
      <c r="AR17" s="53" t="s">
        <v>166</v>
      </c>
      <c r="AS17" s="53" t="s">
        <v>165</v>
      </c>
      <c r="AT17" s="53" t="s">
        <v>169</v>
      </c>
      <c r="AU17" s="53" t="s">
        <v>168</v>
      </c>
      <c r="AV17" s="53" t="s">
        <v>167</v>
      </c>
      <c r="AW17" s="53" t="s">
        <v>166</v>
      </c>
      <c r="AX17" s="53" t="s">
        <v>165</v>
      </c>
      <c r="AY17" s="53" t="s">
        <v>169</v>
      </c>
      <c r="AZ17" s="53" t="s">
        <v>168</v>
      </c>
      <c r="BA17" s="53" t="s">
        <v>167</v>
      </c>
      <c r="BB17" s="53" t="s">
        <v>166</v>
      </c>
      <c r="BC17" s="53" t="s">
        <v>165</v>
      </c>
    </row>
    <row r="18" spans="1:55" s="36" customFormat="1" ht="8.25" x14ac:dyDescent="0.15">
      <c r="A18" s="47">
        <v>1</v>
      </c>
      <c r="B18" s="47">
        <v>2</v>
      </c>
      <c r="C18" s="47">
        <v>3</v>
      </c>
      <c r="D18" s="47">
        <v>4</v>
      </c>
      <c r="E18" s="47" t="s">
        <v>120</v>
      </c>
      <c r="F18" s="47" t="s">
        <v>119</v>
      </c>
      <c r="G18" s="47" t="s">
        <v>118</v>
      </c>
      <c r="H18" s="47" t="s">
        <v>117</v>
      </c>
      <c r="I18" s="47" t="s">
        <v>116</v>
      </c>
      <c r="J18" s="47" t="s">
        <v>113</v>
      </c>
      <c r="K18" s="47" t="s">
        <v>112</v>
      </c>
      <c r="L18" s="47" t="s">
        <v>111</v>
      </c>
      <c r="M18" s="47" t="s">
        <v>110</v>
      </c>
      <c r="N18" s="47" t="s">
        <v>109</v>
      </c>
      <c r="O18" s="47" t="s">
        <v>106</v>
      </c>
      <c r="P18" s="47" t="s">
        <v>105</v>
      </c>
      <c r="Q18" s="47" t="s">
        <v>104</v>
      </c>
      <c r="R18" s="47" t="s">
        <v>103</v>
      </c>
      <c r="S18" s="47" t="s">
        <v>102</v>
      </c>
      <c r="T18" s="47" t="s">
        <v>99</v>
      </c>
      <c r="U18" s="47" t="s">
        <v>98</v>
      </c>
      <c r="V18" s="47" t="s">
        <v>97</v>
      </c>
      <c r="W18" s="47" t="s">
        <v>96</v>
      </c>
      <c r="X18" s="47" t="s">
        <v>95</v>
      </c>
      <c r="Y18" s="47" t="s">
        <v>92</v>
      </c>
      <c r="Z18" s="47" t="s">
        <v>91</v>
      </c>
      <c r="AA18" s="47" t="s">
        <v>90</v>
      </c>
      <c r="AB18" s="47" t="s">
        <v>89</v>
      </c>
      <c r="AC18" s="47" t="s">
        <v>88</v>
      </c>
      <c r="AD18" s="47">
        <v>6</v>
      </c>
      <c r="AE18" s="47" t="s">
        <v>132</v>
      </c>
      <c r="AF18" s="47" t="s">
        <v>131</v>
      </c>
      <c r="AG18" s="47" t="s">
        <v>130</v>
      </c>
      <c r="AH18" s="47" t="s">
        <v>129</v>
      </c>
      <c r="AI18" s="47" t="s">
        <v>128</v>
      </c>
      <c r="AJ18" s="47" t="s">
        <v>164</v>
      </c>
      <c r="AK18" s="47" t="s">
        <v>163</v>
      </c>
      <c r="AL18" s="47" t="s">
        <v>162</v>
      </c>
      <c r="AM18" s="47" t="s">
        <v>161</v>
      </c>
      <c r="AN18" s="47" t="s">
        <v>160</v>
      </c>
      <c r="AO18" s="47" t="s">
        <v>159</v>
      </c>
      <c r="AP18" s="47" t="s">
        <v>158</v>
      </c>
      <c r="AQ18" s="47" t="s">
        <v>157</v>
      </c>
      <c r="AR18" s="47" t="s">
        <v>156</v>
      </c>
      <c r="AS18" s="47" t="s">
        <v>155</v>
      </c>
      <c r="AT18" s="47" t="s">
        <v>154</v>
      </c>
      <c r="AU18" s="47" t="s">
        <v>153</v>
      </c>
      <c r="AV18" s="47" t="s">
        <v>152</v>
      </c>
      <c r="AW18" s="47" t="s">
        <v>151</v>
      </c>
      <c r="AX18" s="47" t="s">
        <v>150</v>
      </c>
      <c r="AY18" s="47" t="s">
        <v>149</v>
      </c>
      <c r="AZ18" s="47" t="s">
        <v>148</v>
      </c>
      <c r="BA18" s="47" t="s">
        <v>147</v>
      </c>
      <c r="BB18" s="47" t="s">
        <v>146</v>
      </c>
      <c r="BC18" s="47" t="s">
        <v>145</v>
      </c>
    </row>
    <row r="19" spans="1:55" s="36" customFormat="1" ht="8.25" x14ac:dyDescent="0.15">
      <c r="A19" s="46"/>
      <c r="B19" s="44"/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45"/>
      <c r="V19" s="45"/>
      <c r="W19" s="45"/>
      <c r="X19" s="45"/>
      <c r="Y19" s="45"/>
      <c r="Z19" s="45"/>
      <c r="AA19" s="45"/>
      <c r="AB19" s="45"/>
      <c r="AC19" s="45"/>
      <c r="AD19" s="45"/>
      <c r="AE19" s="45"/>
      <c r="AF19" s="45"/>
      <c r="AG19" s="45"/>
      <c r="AH19" s="45"/>
      <c r="AI19" s="45"/>
      <c r="AJ19" s="45"/>
      <c r="AK19" s="45"/>
      <c r="AL19" s="45"/>
      <c r="AM19" s="45"/>
      <c r="AN19" s="45"/>
      <c r="AO19" s="45"/>
      <c r="AP19" s="45"/>
      <c r="AQ19" s="45"/>
      <c r="AR19" s="45"/>
      <c r="AS19" s="45"/>
      <c r="AT19" s="45"/>
      <c r="AU19" s="45"/>
      <c r="AV19" s="45"/>
      <c r="AW19" s="45"/>
      <c r="AX19" s="45"/>
      <c r="AY19" s="45"/>
      <c r="AZ19" s="45"/>
      <c r="BA19" s="45"/>
      <c r="BB19" s="45"/>
      <c r="BC19" s="45"/>
    </row>
    <row r="20" spans="1:55" s="36" customFormat="1" ht="8.25" x14ac:dyDescent="0.15">
      <c r="A20" s="440" t="s">
        <v>10</v>
      </c>
      <c r="B20" s="441"/>
      <c r="C20" s="442"/>
      <c r="D20" s="52">
        <f t="shared" ref="D20:AI20" si="0">D48+D98+D105</f>
        <v>17.330000000000002</v>
      </c>
      <c r="E20" s="310">
        <f t="shared" si="0"/>
        <v>0</v>
      </c>
      <c r="F20" s="52">
        <f t="shared" si="0"/>
        <v>0</v>
      </c>
      <c r="G20" s="52">
        <f t="shared" si="0"/>
        <v>0</v>
      </c>
      <c r="H20" s="52">
        <f t="shared" si="0"/>
        <v>0</v>
      </c>
      <c r="I20" s="52">
        <f t="shared" si="0"/>
        <v>0</v>
      </c>
      <c r="J20" s="52">
        <f t="shared" si="0"/>
        <v>0</v>
      </c>
      <c r="K20" s="52">
        <f t="shared" si="0"/>
        <v>0</v>
      </c>
      <c r="L20" s="310">
        <f t="shared" si="0"/>
        <v>0</v>
      </c>
      <c r="M20" s="52">
        <f t="shared" si="0"/>
        <v>0</v>
      </c>
      <c r="N20" s="52">
        <f t="shared" si="0"/>
        <v>0</v>
      </c>
      <c r="O20" s="52">
        <f t="shared" si="0"/>
        <v>0</v>
      </c>
      <c r="P20" s="52">
        <f t="shared" si="0"/>
        <v>0</v>
      </c>
      <c r="Q20" s="52">
        <f t="shared" si="0"/>
        <v>0</v>
      </c>
      <c r="R20" s="52">
        <f t="shared" si="0"/>
        <v>0</v>
      </c>
      <c r="S20" s="52">
        <f t="shared" si="0"/>
        <v>0</v>
      </c>
      <c r="T20" s="52">
        <f t="shared" si="0"/>
        <v>0</v>
      </c>
      <c r="U20" s="52">
        <f t="shared" si="0"/>
        <v>0</v>
      </c>
      <c r="V20" s="52">
        <f t="shared" si="0"/>
        <v>0</v>
      </c>
      <c r="W20" s="52">
        <f t="shared" si="0"/>
        <v>0</v>
      </c>
      <c r="X20" s="52">
        <f t="shared" si="0"/>
        <v>0</v>
      </c>
      <c r="Y20" s="52">
        <f t="shared" si="0"/>
        <v>0</v>
      </c>
      <c r="Z20" s="52">
        <f t="shared" si="0"/>
        <v>0</v>
      </c>
      <c r="AA20" s="52">
        <f t="shared" si="0"/>
        <v>0</v>
      </c>
      <c r="AB20" s="52">
        <f t="shared" si="0"/>
        <v>0</v>
      </c>
      <c r="AC20" s="52">
        <f t="shared" si="0"/>
        <v>0</v>
      </c>
      <c r="AD20" s="52">
        <f t="shared" si="0"/>
        <v>22.645999999999997</v>
      </c>
      <c r="AE20" s="52">
        <f t="shared" si="0"/>
        <v>0</v>
      </c>
      <c r="AF20" s="52">
        <f t="shared" si="0"/>
        <v>0</v>
      </c>
      <c r="AG20" s="52">
        <f t="shared" si="0"/>
        <v>0</v>
      </c>
      <c r="AH20" s="310">
        <f t="shared" si="0"/>
        <v>0</v>
      </c>
      <c r="AI20" s="52">
        <f t="shared" si="0"/>
        <v>0</v>
      </c>
      <c r="AJ20" s="52">
        <f t="shared" ref="AJ20:BC20" si="1">AJ48+AJ98+AJ105</f>
        <v>0</v>
      </c>
      <c r="AK20" s="52">
        <f t="shared" si="1"/>
        <v>0</v>
      </c>
      <c r="AL20" s="52">
        <f t="shared" si="1"/>
        <v>0</v>
      </c>
      <c r="AM20" s="52">
        <f t="shared" si="1"/>
        <v>0</v>
      </c>
      <c r="AN20" s="52">
        <f t="shared" si="1"/>
        <v>0</v>
      </c>
      <c r="AO20" s="310">
        <f t="shared" si="1"/>
        <v>0</v>
      </c>
      <c r="AP20" s="52">
        <f t="shared" si="1"/>
        <v>0</v>
      </c>
      <c r="AQ20" s="310">
        <f t="shared" si="1"/>
        <v>0</v>
      </c>
      <c r="AR20" s="310">
        <f t="shared" si="1"/>
        <v>0</v>
      </c>
      <c r="AS20" s="52">
        <f t="shared" si="1"/>
        <v>0</v>
      </c>
      <c r="AT20" s="52">
        <f t="shared" si="1"/>
        <v>0</v>
      </c>
      <c r="AU20" s="52">
        <f t="shared" si="1"/>
        <v>0</v>
      </c>
      <c r="AV20" s="310">
        <f t="shared" si="1"/>
        <v>0</v>
      </c>
      <c r="AW20" s="310">
        <f t="shared" si="1"/>
        <v>0</v>
      </c>
      <c r="AX20" s="52">
        <f t="shared" si="1"/>
        <v>0</v>
      </c>
      <c r="AY20" s="52">
        <f t="shared" si="1"/>
        <v>0</v>
      </c>
      <c r="AZ20" s="52">
        <f t="shared" si="1"/>
        <v>0</v>
      </c>
      <c r="BA20" s="52">
        <f t="shared" si="1"/>
        <v>0</v>
      </c>
      <c r="BB20" s="312">
        <f t="shared" si="1"/>
        <v>0</v>
      </c>
      <c r="BC20" s="52">
        <f t="shared" si="1"/>
        <v>0</v>
      </c>
    </row>
    <row r="21" spans="1:55" s="36" customFormat="1" ht="9.75" x14ac:dyDescent="0.15">
      <c r="A21" s="117" t="s">
        <v>823</v>
      </c>
      <c r="B21" s="274" t="s">
        <v>824</v>
      </c>
      <c r="C21" s="118"/>
      <c r="D21" s="119" t="s">
        <v>868</v>
      </c>
      <c r="E21" s="119" t="s">
        <v>868</v>
      </c>
      <c r="F21" s="119" t="s">
        <v>868</v>
      </c>
      <c r="G21" s="119" t="s">
        <v>868</v>
      </c>
      <c r="H21" s="119" t="s">
        <v>868</v>
      </c>
      <c r="I21" s="119" t="s">
        <v>868</v>
      </c>
      <c r="J21" s="119" t="s">
        <v>868</v>
      </c>
      <c r="K21" s="119" t="s">
        <v>868</v>
      </c>
      <c r="L21" s="119" t="s">
        <v>868</v>
      </c>
      <c r="M21" s="119" t="s">
        <v>868</v>
      </c>
      <c r="N21" s="119" t="s">
        <v>868</v>
      </c>
      <c r="O21" s="119" t="s">
        <v>868</v>
      </c>
      <c r="P21" s="119" t="s">
        <v>868</v>
      </c>
      <c r="Q21" s="119" t="s">
        <v>868</v>
      </c>
      <c r="R21" s="119" t="s">
        <v>868</v>
      </c>
      <c r="S21" s="119" t="s">
        <v>868</v>
      </c>
      <c r="T21" s="119" t="s">
        <v>868</v>
      </c>
      <c r="U21" s="119" t="s">
        <v>868</v>
      </c>
      <c r="V21" s="119" t="s">
        <v>868</v>
      </c>
      <c r="W21" s="119" t="s">
        <v>868</v>
      </c>
      <c r="X21" s="119" t="s">
        <v>868</v>
      </c>
      <c r="Y21" s="119" t="s">
        <v>868</v>
      </c>
      <c r="Z21" s="119" t="s">
        <v>868</v>
      </c>
      <c r="AA21" s="119" t="s">
        <v>868</v>
      </c>
      <c r="AB21" s="119" t="s">
        <v>868</v>
      </c>
      <c r="AC21" s="119" t="s">
        <v>868</v>
      </c>
      <c r="AD21" s="119" t="s">
        <v>868</v>
      </c>
      <c r="AE21" s="119" t="s">
        <v>868</v>
      </c>
      <c r="AF21" s="119" t="s">
        <v>868</v>
      </c>
      <c r="AG21" s="119" t="s">
        <v>868</v>
      </c>
      <c r="AH21" s="119" t="s">
        <v>868</v>
      </c>
      <c r="AI21" s="119" t="s">
        <v>868</v>
      </c>
      <c r="AJ21" s="119" t="s">
        <v>868</v>
      </c>
      <c r="AK21" s="119" t="s">
        <v>868</v>
      </c>
      <c r="AL21" s="119" t="s">
        <v>868</v>
      </c>
      <c r="AM21" s="119" t="s">
        <v>868</v>
      </c>
      <c r="AN21" s="119" t="s">
        <v>868</v>
      </c>
      <c r="AO21" s="119" t="s">
        <v>868</v>
      </c>
      <c r="AP21" s="119" t="s">
        <v>868</v>
      </c>
      <c r="AQ21" s="119" t="s">
        <v>868</v>
      </c>
      <c r="AR21" s="119" t="s">
        <v>868</v>
      </c>
      <c r="AS21" s="119" t="s">
        <v>868</v>
      </c>
      <c r="AT21" s="119" t="s">
        <v>868</v>
      </c>
      <c r="AU21" s="119" t="s">
        <v>868</v>
      </c>
      <c r="AV21" s="119" t="s">
        <v>868</v>
      </c>
      <c r="AW21" s="119" t="s">
        <v>868</v>
      </c>
      <c r="AX21" s="119" t="s">
        <v>868</v>
      </c>
      <c r="AY21" s="119" t="s">
        <v>868</v>
      </c>
      <c r="AZ21" s="119" t="s">
        <v>868</v>
      </c>
      <c r="BA21" s="119" t="s">
        <v>868</v>
      </c>
      <c r="BB21" s="119" t="s">
        <v>868</v>
      </c>
      <c r="BC21" s="119" t="s">
        <v>868</v>
      </c>
    </row>
    <row r="22" spans="1:55" s="36" customFormat="1" ht="19.5" x14ac:dyDescent="0.15">
      <c r="A22" s="117" t="s">
        <v>825</v>
      </c>
      <c r="B22" s="274" t="s">
        <v>826</v>
      </c>
      <c r="C22" s="118"/>
      <c r="D22" s="119" t="s">
        <v>868</v>
      </c>
      <c r="E22" s="119" t="s">
        <v>868</v>
      </c>
      <c r="F22" s="119" t="s">
        <v>868</v>
      </c>
      <c r="G22" s="119" t="s">
        <v>868</v>
      </c>
      <c r="H22" s="119" t="s">
        <v>868</v>
      </c>
      <c r="I22" s="119" t="s">
        <v>868</v>
      </c>
      <c r="J22" s="119" t="s">
        <v>868</v>
      </c>
      <c r="K22" s="119" t="s">
        <v>868</v>
      </c>
      <c r="L22" s="119" t="s">
        <v>868</v>
      </c>
      <c r="M22" s="119" t="s">
        <v>868</v>
      </c>
      <c r="N22" s="119" t="s">
        <v>868</v>
      </c>
      <c r="O22" s="119" t="s">
        <v>868</v>
      </c>
      <c r="P22" s="119" t="s">
        <v>868</v>
      </c>
      <c r="Q22" s="119" t="s">
        <v>868</v>
      </c>
      <c r="R22" s="119" t="s">
        <v>868</v>
      </c>
      <c r="S22" s="119" t="s">
        <v>868</v>
      </c>
      <c r="T22" s="119" t="s">
        <v>868</v>
      </c>
      <c r="U22" s="119" t="s">
        <v>868</v>
      </c>
      <c r="V22" s="119" t="s">
        <v>868</v>
      </c>
      <c r="W22" s="119" t="s">
        <v>868</v>
      </c>
      <c r="X22" s="119" t="s">
        <v>868</v>
      </c>
      <c r="Y22" s="119" t="s">
        <v>868</v>
      </c>
      <c r="Z22" s="119" t="s">
        <v>868</v>
      </c>
      <c r="AA22" s="119" t="s">
        <v>868</v>
      </c>
      <c r="AB22" s="119" t="s">
        <v>868</v>
      </c>
      <c r="AC22" s="119" t="s">
        <v>868</v>
      </c>
      <c r="AD22" s="119" t="s">
        <v>868</v>
      </c>
      <c r="AE22" s="119" t="s">
        <v>868</v>
      </c>
      <c r="AF22" s="119" t="s">
        <v>868</v>
      </c>
      <c r="AG22" s="119" t="s">
        <v>868</v>
      </c>
      <c r="AH22" s="119" t="s">
        <v>868</v>
      </c>
      <c r="AI22" s="119" t="s">
        <v>868</v>
      </c>
      <c r="AJ22" s="119" t="s">
        <v>868</v>
      </c>
      <c r="AK22" s="119" t="s">
        <v>868</v>
      </c>
      <c r="AL22" s="119" t="s">
        <v>868</v>
      </c>
      <c r="AM22" s="119" t="s">
        <v>868</v>
      </c>
      <c r="AN22" s="119" t="s">
        <v>868</v>
      </c>
      <c r="AO22" s="119" t="s">
        <v>868</v>
      </c>
      <c r="AP22" s="119" t="s">
        <v>868</v>
      </c>
      <c r="AQ22" s="119" t="s">
        <v>868</v>
      </c>
      <c r="AR22" s="119" t="s">
        <v>868</v>
      </c>
      <c r="AS22" s="119" t="s">
        <v>868</v>
      </c>
      <c r="AT22" s="119" t="s">
        <v>868</v>
      </c>
      <c r="AU22" s="119" t="s">
        <v>868</v>
      </c>
      <c r="AV22" s="119" t="s">
        <v>868</v>
      </c>
      <c r="AW22" s="119" t="s">
        <v>868</v>
      </c>
      <c r="AX22" s="119" t="s">
        <v>868</v>
      </c>
      <c r="AY22" s="119" t="s">
        <v>868</v>
      </c>
      <c r="AZ22" s="119" t="s">
        <v>868</v>
      </c>
      <c r="BA22" s="119" t="s">
        <v>868</v>
      </c>
      <c r="BB22" s="119" t="s">
        <v>868</v>
      </c>
      <c r="BC22" s="119" t="s">
        <v>868</v>
      </c>
    </row>
    <row r="23" spans="1:55" s="36" customFormat="1" ht="39" x14ac:dyDescent="0.15">
      <c r="A23" s="117" t="s">
        <v>827</v>
      </c>
      <c r="B23" s="274" t="s">
        <v>828</v>
      </c>
      <c r="C23" s="118"/>
      <c r="D23" s="119" t="s">
        <v>868</v>
      </c>
      <c r="E23" s="119" t="s">
        <v>868</v>
      </c>
      <c r="F23" s="119" t="s">
        <v>868</v>
      </c>
      <c r="G23" s="119" t="s">
        <v>868</v>
      </c>
      <c r="H23" s="119" t="s">
        <v>868</v>
      </c>
      <c r="I23" s="119" t="s">
        <v>868</v>
      </c>
      <c r="J23" s="119" t="s">
        <v>868</v>
      </c>
      <c r="K23" s="119" t="s">
        <v>868</v>
      </c>
      <c r="L23" s="119" t="s">
        <v>868</v>
      </c>
      <c r="M23" s="119" t="s">
        <v>868</v>
      </c>
      <c r="N23" s="119" t="s">
        <v>868</v>
      </c>
      <c r="O23" s="119" t="s">
        <v>868</v>
      </c>
      <c r="P23" s="119" t="s">
        <v>868</v>
      </c>
      <c r="Q23" s="119" t="s">
        <v>868</v>
      </c>
      <c r="R23" s="119" t="s">
        <v>868</v>
      </c>
      <c r="S23" s="119" t="s">
        <v>868</v>
      </c>
      <c r="T23" s="119" t="s">
        <v>868</v>
      </c>
      <c r="U23" s="119" t="s">
        <v>868</v>
      </c>
      <c r="V23" s="119" t="s">
        <v>868</v>
      </c>
      <c r="W23" s="119" t="s">
        <v>868</v>
      </c>
      <c r="X23" s="119" t="s">
        <v>868</v>
      </c>
      <c r="Y23" s="119" t="s">
        <v>868</v>
      </c>
      <c r="Z23" s="119" t="s">
        <v>868</v>
      </c>
      <c r="AA23" s="119" t="s">
        <v>868</v>
      </c>
      <c r="AB23" s="119" t="s">
        <v>868</v>
      </c>
      <c r="AC23" s="119" t="s">
        <v>868</v>
      </c>
      <c r="AD23" s="119" t="s">
        <v>868</v>
      </c>
      <c r="AE23" s="119" t="s">
        <v>868</v>
      </c>
      <c r="AF23" s="119" t="s">
        <v>868</v>
      </c>
      <c r="AG23" s="119" t="s">
        <v>868</v>
      </c>
      <c r="AH23" s="119" t="s">
        <v>868</v>
      </c>
      <c r="AI23" s="119" t="s">
        <v>868</v>
      </c>
      <c r="AJ23" s="119" t="s">
        <v>868</v>
      </c>
      <c r="AK23" s="119" t="s">
        <v>868</v>
      </c>
      <c r="AL23" s="119" t="s">
        <v>868</v>
      </c>
      <c r="AM23" s="119" t="s">
        <v>868</v>
      </c>
      <c r="AN23" s="119" t="s">
        <v>868</v>
      </c>
      <c r="AO23" s="119" t="s">
        <v>868</v>
      </c>
      <c r="AP23" s="119" t="s">
        <v>868</v>
      </c>
      <c r="AQ23" s="119" t="s">
        <v>868</v>
      </c>
      <c r="AR23" s="119" t="s">
        <v>868</v>
      </c>
      <c r="AS23" s="119" t="s">
        <v>868</v>
      </c>
      <c r="AT23" s="119" t="s">
        <v>868</v>
      </c>
      <c r="AU23" s="119" t="s">
        <v>868</v>
      </c>
      <c r="AV23" s="119" t="s">
        <v>868</v>
      </c>
      <c r="AW23" s="119" t="s">
        <v>868</v>
      </c>
      <c r="AX23" s="119" t="s">
        <v>868</v>
      </c>
      <c r="AY23" s="119" t="s">
        <v>868</v>
      </c>
      <c r="AZ23" s="119" t="s">
        <v>868</v>
      </c>
      <c r="BA23" s="119" t="s">
        <v>868</v>
      </c>
      <c r="BB23" s="119" t="s">
        <v>868</v>
      </c>
      <c r="BC23" s="119" t="s">
        <v>868</v>
      </c>
    </row>
    <row r="24" spans="1:55" s="36" customFormat="1" ht="19.5" x14ac:dyDescent="0.15">
      <c r="A24" s="117" t="s">
        <v>829</v>
      </c>
      <c r="B24" s="274" t="s">
        <v>830</v>
      </c>
      <c r="C24" s="118"/>
      <c r="D24" s="119" t="s">
        <v>868</v>
      </c>
      <c r="E24" s="119" t="s">
        <v>868</v>
      </c>
      <c r="F24" s="119" t="s">
        <v>868</v>
      </c>
      <c r="G24" s="119" t="s">
        <v>868</v>
      </c>
      <c r="H24" s="119" t="s">
        <v>868</v>
      </c>
      <c r="I24" s="119" t="s">
        <v>868</v>
      </c>
      <c r="J24" s="119" t="s">
        <v>868</v>
      </c>
      <c r="K24" s="119" t="s">
        <v>868</v>
      </c>
      <c r="L24" s="119" t="s">
        <v>868</v>
      </c>
      <c r="M24" s="119" t="s">
        <v>868</v>
      </c>
      <c r="N24" s="119" t="s">
        <v>868</v>
      </c>
      <c r="O24" s="119" t="s">
        <v>868</v>
      </c>
      <c r="P24" s="119" t="s">
        <v>868</v>
      </c>
      <c r="Q24" s="119" t="s">
        <v>868</v>
      </c>
      <c r="R24" s="119" t="s">
        <v>868</v>
      </c>
      <c r="S24" s="119" t="s">
        <v>868</v>
      </c>
      <c r="T24" s="119" t="s">
        <v>868</v>
      </c>
      <c r="U24" s="119" t="s">
        <v>868</v>
      </c>
      <c r="V24" s="119" t="s">
        <v>868</v>
      </c>
      <c r="W24" s="119" t="s">
        <v>868</v>
      </c>
      <c r="X24" s="119" t="s">
        <v>868</v>
      </c>
      <c r="Y24" s="119" t="s">
        <v>868</v>
      </c>
      <c r="Z24" s="119" t="s">
        <v>868</v>
      </c>
      <c r="AA24" s="119" t="s">
        <v>868</v>
      </c>
      <c r="AB24" s="119" t="s">
        <v>868</v>
      </c>
      <c r="AC24" s="119" t="s">
        <v>868</v>
      </c>
      <c r="AD24" s="119" t="s">
        <v>868</v>
      </c>
      <c r="AE24" s="119" t="s">
        <v>868</v>
      </c>
      <c r="AF24" s="119" t="s">
        <v>868</v>
      </c>
      <c r="AG24" s="119" t="s">
        <v>868</v>
      </c>
      <c r="AH24" s="119" t="s">
        <v>868</v>
      </c>
      <c r="AI24" s="119" t="s">
        <v>868</v>
      </c>
      <c r="AJ24" s="119" t="s">
        <v>868</v>
      </c>
      <c r="AK24" s="119" t="s">
        <v>868</v>
      </c>
      <c r="AL24" s="119" t="s">
        <v>868</v>
      </c>
      <c r="AM24" s="119" t="s">
        <v>868</v>
      </c>
      <c r="AN24" s="119" t="s">
        <v>868</v>
      </c>
      <c r="AO24" s="119" t="s">
        <v>868</v>
      </c>
      <c r="AP24" s="119" t="s">
        <v>868</v>
      </c>
      <c r="AQ24" s="119" t="s">
        <v>868</v>
      </c>
      <c r="AR24" s="119" t="s">
        <v>868</v>
      </c>
      <c r="AS24" s="119" t="s">
        <v>868</v>
      </c>
      <c r="AT24" s="119" t="s">
        <v>868</v>
      </c>
      <c r="AU24" s="119" t="s">
        <v>868</v>
      </c>
      <c r="AV24" s="119" t="s">
        <v>868</v>
      </c>
      <c r="AW24" s="119" t="s">
        <v>868</v>
      </c>
      <c r="AX24" s="119" t="s">
        <v>868</v>
      </c>
      <c r="AY24" s="119" t="s">
        <v>868</v>
      </c>
      <c r="AZ24" s="119" t="s">
        <v>868</v>
      </c>
      <c r="BA24" s="119" t="s">
        <v>868</v>
      </c>
      <c r="BB24" s="119" t="s">
        <v>868</v>
      </c>
      <c r="BC24" s="119" t="s">
        <v>868</v>
      </c>
    </row>
    <row r="25" spans="1:55" s="36" customFormat="1" ht="29.25" x14ac:dyDescent="0.15">
      <c r="A25" s="117" t="s">
        <v>831</v>
      </c>
      <c r="B25" s="274" t="s">
        <v>832</v>
      </c>
      <c r="C25" s="118"/>
      <c r="D25" s="119" t="s">
        <v>868</v>
      </c>
      <c r="E25" s="119" t="s">
        <v>868</v>
      </c>
      <c r="F25" s="119" t="s">
        <v>868</v>
      </c>
      <c r="G25" s="119" t="s">
        <v>868</v>
      </c>
      <c r="H25" s="119" t="s">
        <v>868</v>
      </c>
      <c r="I25" s="119" t="s">
        <v>868</v>
      </c>
      <c r="J25" s="119" t="s">
        <v>868</v>
      </c>
      <c r="K25" s="119" t="s">
        <v>868</v>
      </c>
      <c r="L25" s="119" t="s">
        <v>868</v>
      </c>
      <c r="M25" s="119" t="s">
        <v>868</v>
      </c>
      <c r="N25" s="119" t="s">
        <v>868</v>
      </c>
      <c r="O25" s="119" t="s">
        <v>868</v>
      </c>
      <c r="P25" s="119" t="s">
        <v>868</v>
      </c>
      <c r="Q25" s="119" t="s">
        <v>868</v>
      </c>
      <c r="R25" s="119" t="s">
        <v>868</v>
      </c>
      <c r="S25" s="119" t="s">
        <v>868</v>
      </c>
      <c r="T25" s="119" t="s">
        <v>868</v>
      </c>
      <c r="U25" s="119" t="s">
        <v>868</v>
      </c>
      <c r="V25" s="119" t="s">
        <v>868</v>
      </c>
      <c r="W25" s="119" t="s">
        <v>868</v>
      </c>
      <c r="X25" s="119" t="s">
        <v>868</v>
      </c>
      <c r="Y25" s="119" t="s">
        <v>868</v>
      </c>
      <c r="Z25" s="119" t="s">
        <v>868</v>
      </c>
      <c r="AA25" s="119" t="s">
        <v>868</v>
      </c>
      <c r="AB25" s="119" t="s">
        <v>868</v>
      </c>
      <c r="AC25" s="119" t="s">
        <v>868</v>
      </c>
      <c r="AD25" s="119" t="s">
        <v>868</v>
      </c>
      <c r="AE25" s="119" t="s">
        <v>868</v>
      </c>
      <c r="AF25" s="119" t="s">
        <v>868</v>
      </c>
      <c r="AG25" s="119" t="s">
        <v>868</v>
      </c>
      <c r="AH25" s="119" t="s">
        <v>868</v>
      </c>
      <c r="AI25" s="119" t="s">
        <v>868</v>
      </c>
      <c r="AJ25" s="119" t="s">
        <v>868</v>
      </c>
      <c r="AK25" s="119" t="s">
        <v>868</v>
      </c>
      <c r="AL25" s="119" t="s">
        <v>868</v>
      </c>
      <c r="AM25" s="119" t="s">
        <v>868</v>
      </c>
      <c r="AN25" s="119" t="s">
        <v>868</v>
      </c>
      <c r="AO25" s="119" t="s">
        <v>868</v>
      </c>
      <c r="AP25" s="119" t="s">
        <v>868</v>
      </c>
      <c r="AQ25" s="119" t="s">
        <v>868</v>
      </c>
      <c r="AR25" s="119" t="s">
        <v>868</v>
      </c>
      <c r="AS25" s="119" t="s">
        <v>868</v>
      </c>
      <c r="AT25" s="119" t="s">
        <v>868</v>
      </c>
      <c r="AU25" s="119" t="s">
        <v>868</v>
      </c>
      <c r="AV25" s="119" t="s">
        <v>868</v>
      </c>
      <c r="AW25" s="119" t="s">
        <v>868</v>
      </c>
      <c r="AX25" s="119" t="s">
        <v>868</v>
      </c>
      <c r="AY25" s="119" t="s">
        <v>868</v>
      </c>
      <c r="AZ25" s="119" t="s">
        <v>868</v>
      </c>
      <c r="BA25" s="119" t="s">
        <v>868</v>
      </c>
      <c r="BB25" s="119" t="s">
        <v>868</v>
      </c>
      <c r="BC25" s="119" t="s">
        <v>868</v>
      </c>
    </row>
    <row r="26" spans="1:55" s="36" customFormat="1" ht="9.75" x14ac:dyDescent="0.15">
      <c r="A26" s="117" t="s">
        <v>833</v>
      </c>
      <c r="B26" s="274" t="s">
        <v>834</v>
      </c>
      <c r="C26" s="118"/>
      <c r="D26" s="119" t="s">
        <v>868</v>
      </c>
      <c r="E26" s="119" t="s">
        <v>868</v>
      </c>
      <c r="F26" s="119" t="s">
        <v>868</v>
      </c>
      <c r="G26" s="119" t="s">
        <v>868</v>
      </c>
      <c r="H26" s="119" t="s">
        <v>868</v>
      </c>
      <c r="I26" s="119" t="s">
        <v>868</v>
      </c>
      <c r="J26" s="119" t="s">
        <v>868</v>
      </c>
      <c r="K26" s="119" t="s">
        <v>868</v>
      </c>
      <c r="L26" s="119" t="s">
        <v>868</v>
      </c>
      <c r="M26" s="119" t="s">
        <v>868</v>
      </c>
      <c r="N26" s="119" t="s">
        <v>868</v>
      </c>
      <c r="O26" s="119" t="s">
        <v>868</v>
      </c>
      <c r="P26" s="119" t="s">
        <v>868</v>
      </c>
      <c r="Q26" s="119" t="s">
        <v>868</v>
      </c>
      <c r="R26" s="119" t="s">
        <v>868</v>
      </c>
      <c r="S26" s="119" t="s">
        <v>868</v>
      </c>
      <c r="T26" s="119" t="s">
        <v>868</v>
      </c>
      <c r="U26" s="119" t="s">
        <v>868</v>
      </c>
      <c r="V26" s="119" t="s">
        <v>868</v>
      </c>
      <c r="W26" s="119" t="s">
        <v>868</v>
      </c>
      <c r="X26" s="119" t="s">
        <v>868</v>
      </c>
      <c r="Y26" s="119" t="s">
        <v>868</v>
      </c>
      <c r="Z26" s="119" t="s">
        <v>868</v>
      </c>
      <c r="AA26" s="119" t="s">
        <v>868</v>
      </c>
      <c r="AB26" s="119" t="s">
        <v>868</v>
      </c>
      <c r="AC26" s="119" t="s">
        <v>868</v>
      </c>
      <c r="AD26" s="119" t="s">
        <v>868</v>
      </c>
      <c r="AE26" s="119" t="s">
        <v>868</v>
      </c>
      <c r="AF26" s="119" t="s">
        <v>868</v>
      </c>
      <c r="AG26" s="119" t="s">
        <v>868</v>
      </c>
      <c r="AH26" s="119" t="s">
        <v>868</v>
      </c>
      <c r="AI26" s="119" t="s">
        <v>868</v>
      </c>
      <c r="AJ26" s="119" t="s">
        <v>868</v>
      </c>
      <c r="AK26" s="119" t="s">
        <v>868</v>
      </c>
      <c r="AL26" s="119" t="s">
        <v>868</v>
      </c>
      <c r="AM26" s="119" t="s">
        <v>868</v>
      </c>
      <c r="AN26" s="119" t="s">
        <v>868</v>
      </c>
      <c r="AO26" s="119" t="s">
        <v>868</v>
      </c>
      <c r="AP26" s="119" t="s">
        <v>868</v>
      </c>
      <c r="AQ26" s="119" t="s">
        <v>868</v>
      </c>
      <c r="AR26" s="119" t="s">
        <v>868</v>
      </c>
      <c r="AS26" s="119" t="s">
        <v>868</v>
      </c>
      <c r="AT26" s="119" t="s">
        <v>868</v>
      </c>
      <c r="AU26" s="119" t="s">
        <v>868</v>
      </c>
      <c r="AV26" s="119" t="s">
        <v>868</v>
      </c>
      <c r="AW26" s="119" t="s">
        <v>868</v>
      </c>
      <c r="AX26" s="119" t="s">
        <v>868</v>
      </c>
      <c r="AY26" s="119" t="s">
        <v>868</v>
      </c>
      <c r="AZ26" s="119" t="s">
        <v>868</v>
      </c>
      <c r="BA26" s="119" t="s">
        <v>868</v>
      </c>
      <c r="BB26" s="119" t="s">
        <v>868</v>
      </c>
      <c r="BC26" s="119" t="s">
        <v>868</v>
      </c>
    </row>
    <row r="27" spans="1:55" s="36" customFormat="1" ht="9.75" x14ac:dyDescent="0.15">
      <c r="A27" s="117" t="s">
        <v>835</v>
      </c>
      <c r="B27" s="274" t="s">
        <v>836</v>
      </c>
      <c r="C27" s="118"/>
      <c r="D27" s="120">
        <f>D20</f>
        <v>17.330000000000002</v>
      </c>
      <c r="E27" s="120">
        <f t="shared" ref="E27:BC27" si="2">E20</f>
        <v>0</v>
      </c>
      <c r="F27" s="120">
        <f t="shared" si="2"/>
        <v>0</v>
      </c>
      <c r="G27" s="120">
        <f t="shared" si="2"/>
        <v>0</v>
      </c>
      <c r="H27" s="120">
        <f t="shared" si="2"/>
        <v>0</v>
      </c>
      <c r="I27" s="120">
        <f t="shared" si="2"/>
        <v>0</v>
      </c>
      <c r="J27" s="120">
        <f t="shared" si="2"/>
        <v>0</v>
      </c>
      <c r="K27" s="120">
        <f t="shared" si="2"/>
        <v>0</v>
      </c>
      <c r="L27" s="294">
        <f t="shared" si="2"/>
        <v>0</v>
      </c>
      <c r="M27" s="120">
        <f t="shared" si="2"/>
        <v>0</v>
      </c>
      <c r="N27" s="120">
        <f t="shared" si="2"/>
        <v>0</v>
      </c>
      <c r="O27" s="120">
        <f t="shared" si="2"/>
        <v>0</v>
      </c>
      <c r="P27" s="120">
        <f t="shared" si="2"/>
        <v>0</v>
      </c>
      <c r="Q27" s="120">
        <f t="shared" si="2"/>
        <v>0</v>
      </c>
      <c r="R27" s="120">
        <f t="shared" si="2"/>
        <v>0</v>
      </c>
      <c r="S27" s="120">
        <f t="shared" si="2"/>
        <v>0</v>
      </c>
      <c r="T27" s="120">
        <f t="shared" si="2"/>
        <v>0</v>
      </c>
      <c r="U27" s="120">
        <f t="shared" si="2"/>
        <v>0</v>
      </c>
      <c r="V27" s="120">
        <f t="shared" si="2"/>
        <v>0</v>
      </c>
      <c r="W27" s="120">
        <f t="shared" si="2"/>
        <v>0</v>
      </c>
      <c r="X27" s="120">
        <f t="shared" si="2"/>
        <v>0</v>
      </c>
      <c r="Y27" s="120">
        <f t="shared" si="2"/>
        <v>0</v>
      </c>
      <c r="Z27" s="120">
        <f t="shared" si="2"/>
        <v>0</v>
      </c>
      <c r="AA27" s="120">
        <f t="shared" si="2"/>
        <v>0</v>
      </c>
      <c r="AB27" s="120">
        <f t="shared" si="2"/>
        <v>0</v>
      </c>
      <c r="AC27" s="120">
        <f t="shared" si="2"/>
        <v>0</v>
      </c>
      <c r="AD27" s="120">
        <f t="shared" si="2"/>
        <v>22.645999999999997</v>
      </c>
      <c r="AE27" s="120">
        <f t="shared" si="2"/>
        <v>0</v>
      </c>
      <c r="AF27" s="120">
        <f t="shared" si="2"/>
        <v>0</v>
      </c>
      <c r="AG27" s="120">
        <f t="shared" si="2"/>
        <v>0</v>
      </c>
      <c r="AH27" s="294">
        <f t="shared" si="2"/>
        <v>0</v>
      </c>
      <c r="AI27" s="120">
        <f t="shared" si="2"/>
        <v>0</v>
      </c>
      <c r="AJ27" s="120">
        <f t="shared" si="2"/>
        <v>0</v>
      </c>
      <c r="AK27" s="120">
        <f t="shared" si="2"/>
        <v>0</v>
      </c>
      <c r="AL27" s="120">
        <f t="shared" si="2"/>
        <v>0</v>
      </c>
      <c r="AM27" s="120">
        <f t="shared" si="2"/>
        <v>0</v>
      </c>
      <c r="AN27" s="120">
        <f t="shared" si="2"/>
        <v>0</v>
      </c>
      <c r="AO27" s="294">
        <f t="shared" si="2"/>
        <v>0</v>
      </c>
      <c r="AP27" s="120">
        <f t="shared" si="2"/>
        <v>0</v>
      </c>
      <c r="AQ27" s="294">
        <f t="shared" si="2"/>
        <v>0</v>
      </c>
      <c r="AR27" s="294">
        <f t="shared" si="2"/>
        <v>0</v>
      </c>
      <c r="AS27" s="120">
        <f t="shared" si="2"/>
        <v>0</v>
      </c>
      <c r="AT27" s="120">
        <f t="shared" si="2"/>
        <v>0</v>
      </c>
      <c r="AU27" s="120">
        <f t="shared" si="2"/>
        <v>0</v>
      </c>
      <c r="AV27" s="294">
        <f t="shared" si="2"/>
        <v>0</v>
      </c>
      <c r="AW27" s="294">
        <f t="shared" si="2"/>
        <v>0</v>
      </c>
      <c r="AX27" s="120">
        <f t="shared" si="2"/>
        <v>0</v>
      </c>
      <c r="AY27" s="120">
        <f t="shared" si="2"/>
        <v>0</v>
      </c>
      <c r="AZ27" s="120">
        <f t="shared" si="2"/>
        <v>0</v>
      </c>
      <c r="BA27" s="120">
        <f t="shared" si="2"/>
        <v>0</v>
      </c>
      <c r="BB27" s="313">
        <f t="shared" si="2"/>
        <v>0</v>
      </c>
      <c r="BC27" s="120">
        <f t="shared" si="2"/>
        <v>0</v>
      </c>
    </row>
    <row r="28" spans="1:55" s="36" customFormat="1" ht="19.5" x14ac:dyDescent="0.15">
      <c r="A28" s="117" t="s">
        <v>481</v>
      </c>
      <c r="B28" s="274" t="s">
        <v>837</v>
      </c>
      <c r="C28" s="118"/>
      <c r="D28" s="119" t="s">
        <v>868</v>
      </c>
      <c r="E28" s="119" t="s">
        <v>868</v>
      </c>
      <c r="F28" s="119" t="s">
        <v>868</v>
      </c>
      <c r="G28" s="119" t="s">
        <v>868</v>
      </c>
      <c r="H28" s="119" t="s">
        <v>868</v>
      </c>
      <c r="I28" s="119" t="s">
        <v>868</v>
      </c>
      <c r="J28" s="119" t="s">
        <v>868</v>
      </c>
      <c r="K28" s="119" t="s">
        <v>868</v>
      </c>
      <c r="L28" s="119" t="s">
        <v>868</v>
      </c>
      <c r="M28" s="119" t="s">
        <v>868</v>
      </c>
      <c r="N28" s="119" t="s">
        <v>868</v>
      </c>
      <c r="O28" s="119" t="s">
        <v>868</v>
      </c>
      <c r="P28" s="119" t="s">
        <v>868</v>
      </c>
      <c r="Q28" s="119" t="s">
        <v>868</v>
      </c>
      <c r="R28" s="119" t="s">
        <v>868</v>
      </c>
      <c r="S28" s="119" t="s">
        <v>868</v>
      </c>
      <c r="T28" s="119" t="s">
        <v>868</v>
      </c>
      <c r="U28" s="119" t="s">
        <v>868</v>
      </c>
      <c r="V28" s="119" t="s">
        <v>868</v>
      </c>
      <c r="W28" s="119" t="s">
        <v>868</v>
      </c>
      <c r="X28" s="119" t="s">
        <v>868</v>
      </c>
      <c r="Y28" s="119" t="s">
        <v>868</v>
      </c>
      <c r="Z28" s="119" t="s">
        <v>868</v>
      </c>
      <c r="AA28" s="119" t="s">
        <v>868</v>
      </c>
      <c r="AB28" s="119" t="s">
        <v>868</v>
      </c>
      <c r="AC28" s="119" t="s">
        <v>868</v>
      </c>
      <c r="AD28" s="119" t="s">
        <v>868</v>
      </c>
      <c r="AE28" s="119" t="s">
        <v>868</v>
      </c>
      <c r="AF28" s="119" t="s">
        <v>868</v>
      </c>
      <c r="AG28" s="119" t="s">
        <v>868</v>
      </c>
      <c r="AH28" s="119" t="s">
        <v>868</v>
      </c>
      <c r="AI28" s="119" t="s">
        <v>868</v>
      </c>
      <c r="AJ28" s="119" t="s">
        <v>868</v>
      </c>
      <c r="AK28" s="119" t="s">
        <v>868</v>
      </c>
      <c r="AL28" s="119" t="s">
        <v>868</v>
      </c>
      <c r="AM28" s="119" t="s">
        <v>868</v>
      </c>
      <c r="AN28" s="119" t="s">
        <v>868</v>
      </c>
      <c r="AO28" s="119" t="s">
        <v>868</v>
      </c>
      <c r="AP28" s="119" t="s">
        <v>868</v>
      </c>
      <c r="AQ28" s="119" t="s">
        <v>868</v>
      </c>
      <c r="AR28" s="119" t="s">
        <v>868</v>
      </c>
      <c r="AS28" s="119" t="s">
        <v>868</v>
      </c>
      <c r="AT28" s="119" t="s">
        <v>868</v>
      </c>
      <c r="AU28" s="119" t="s">
        <v>868</v>
      </c>
      <c r="AV28" s="119" t="s">
        <v>868</v>
      </c>
      <c r="AW28" s="119" t="s">
        <v>868</v>
      </c>
      <c r="AX28" s="119" t="s">
        <v>868</v>
      </c>
      <c r="AY28" s="119" t="s">
        <v>868</v>
      </c>
      <c r="AZ28" s="119" t="s">
        <v>868</v>
      </c>
      <c r="BA28" s="119" t="s">
        <v>868</v>
      </c>
      <c r="BB28" s="119" t="s">
        <v>868</v>
      </c>
      <c r="BC28" s="119" t="s">
        <v>868</v>
      </c>
    </row>
    <row r="29" spans="1:55" s="36" customFormat="1" ht="29.25" x14ac:dyDescent="0.15">
      <c r="A29" s="117" t="s">
        <v>479</v>
      </c>
      <c r="B29" s="274" t="s">
        <v>838</v>
      </c>
      <c r="C29" s="118"/>
      <c r="D29" s="119" t="s">
        <v>868</v>
      </c>
      <c r="E29" s="119" t="s">
        <v>868</v>
      </c>
      <c r="F29" s="119" t="s">
        <v>868</v>
      </c>
      <c r="G29" s="119" t="s">
        <v>868</v>
      </c>
      <c r="H29" s="119" t="s">
        <v>868</v>
      </c>
      <c r="I29" s="119" t="s">
        <v>868</v>
      </c>
      <c r="J29" s="119" t="s">
        <v>868</v>
      </c>
      <c r="K29" s="119" t="s">
        <v>868</v>
      </c>
      <c r="L29" s="119" t="s">
        <v>868</v>
      </c>
      <c r="M29" s="119" t="s">
        <v>868</v>
      </c>
      <c r="N29" s="119" t="s">
        <v>868</v>
      </c>
      <c r="O29" s="119" t="s">
        <v>868</v>
      </c>
      <c r="P29" s="119" t="s">
        <v>868</v>
      </c>
      <c r="Q29" s="119" t="s">
        <v>868</v>
      </c>
      <c r="R29" s="119" t="s">
        <v>868</v>
      </c>
      <c r="S29" s="119" t="s">
        <v>868</v>
      </c>
      <c r="T29" s="119" t="s">
        <v>868</v>
      </c>
      <c r="U29" s="119" t="s">
        <v>868</v>
      </c>
      <c r="V29" s="119" t="s">
        <v>868</v>
      </c>
      <c r="W29" s="119" t="s">
        <v>868</v>
      </c>
      <c r="X29" s="119" t="s">
        <v>868</v>
      </c>
      <c r="Y29" s="119" t="s">
        <v>868</v>
      </c>
      <c r="Z29" s="119" t="s">
        <v>868</v>
      </c>
      <c r="AA29" s="119" t="s">
        <v>868</v>
      </c>
      <c r="AB29" s="119" t="s">
        <v>868</v>
      </c>
      <c r="AC29" s="119" t="s">
        <v>868</v>
      </c>
      <c r="AD29" s="119" t="s">
        <v>868</v>
      </c>
      <c r="AE29" s="119" t="s">
        <v>868</v>
      </c>
      <c r="AF29" s="119" t="s">
        <v>868</v>
      </c>
      <c r="AG29" s="119" t="s">
        <v>868</v>
      </c>
      <c r="AH29" s="119" t="s">
        <v>868</v>
      </c>
      <c r="AI29" s="119" t="s">
        <v>868</v>
      </c>
      <c r="AJ29" s="119" t="s">
        <v>868</v>
      </c>
      <c r="AK29" s="119" t="s">
        <v>868</v>
      </c>
      <c r="AL29" s="119" t="s">
        <v>868</v>
      </c>
      <c r="AM29" s="119" t="s">
        <v>868</v>
      </c>
      <c r="AN29" s="119" t="s">
        <v>868</v>
      </c>
      <c r="AO29" s="119" t="s">
        <v>868</v>
      </c>
      <c r="AP29" s="119" t="s">
        <v>868</v>
      </c>
      <c r="AQ29" s="119" t="s">
        <v>868</v>
      </c>
      <c r="AR29" s="119" t="s">
        <v>868</v>
      </c>
      <c r="AS29" s="119" t="s">
        <v>868</v>
      </c>
      <c r="AT29" s="119" t="s">
        <v>868</v>
      </c>
      <c r="AU29" s="119" t="s">
        <v>868</v>
      </c>
      <c r="AV29" s="119" t="s">
        <v>868</v>
      </c>
      <c r="AW29" s="119" t="s">
        <v>868</v>
      </c>
      <c r="AX29" s="119" t="s">
        <v>868</v>
      </c>
      <c r="AY29" s="119" t="s">
        <v>868</v>
      </c>
      <c r="AZ29" s="119" t="s">
        <v>868</v>
      </c>
      <c r="BA29" s="119" t="s">
        <v>868</v>
      </c>
      <c r="BB29" s="119" t="s">
        <v>868</v>
      </c>
      <c r="BC29" s="119" t="s">
        <v>868</v>
      </c>
    </row>
    <row r="30" spans="1:55" s="36" customFormat="1" ht="39" x14ac:dyDescent="0.15">
      <c r="A30" s="117" t="s">
        <v>477</v>
      </c>
      <c r="B30" s="274" t="s">
        <v>839</v>
      </c>
      <c r="C30" s="118"/>
      <c r="D30" s="119" t="s">
        <v>868</v>
      </c>
      <c r="E30" s="119" t="s">
        <v>868</v>
      </c>
      <c r="F30" s="119" t="s">
        <v>868</v>
      </c>
      <c r="G30" s="119" t="s">
        <v>868</v>
      </c>
      <c r="H30" s="119" t="s">
        <v>868</v>
      </c>
      <c r="I30" s="119" t="s">
        <v>868</v>
      </c>
      <c r="J30" s="119" t="s">
        <v>868</v>
      </c>
      <c r="K30" s="119" t="s">
        <v>868</v>
      </c>
      <c r="L30" s="119" t="s">
        <v>868</v>
      </c>
      <c r="M30" s="119" t="s">
        <v>868</v>
      </c>
      <c r="N30" s="119" t="s">
        <v>868</v>
      </c>
      <c r="O30" s="119" t="s">
        <v>868</v>
      </c>
      <c r="P30" s="119" t="s">
        <v>868</v>
      </c>
      <c r="Q30" s="119" t="s">
        <v>868</v>
      </c>
      <c r="R30" s="119" t="s">
        <v>868</v>
      </c>
      <c r="S30" s="119" t="s">
        <v>868</v>
      </c>
      <c r="T30" s="119" t="s">
        <v>868</v>
      </c>
      <c r="U30" s="119" t="s">
        <v>868</v>
      </c>
      <c r="V30" s="119" t="s">
        <v>868</v>
      </c>
      <c r="W30" s="119" t="s">
        <v>868</v>
      </c>
      <c r="X30" s="119" t="s">
        <v>868</v>
      </c>
      <c r="Y30" s="119" t="s">
        <v>868</v>
      </c>
      <c r="Z30" s="119" t="s">
        <v>868</v>
      </c>
      <c r="AA30" s="119" t="s">
        <v>868</v>
      </c>
      <c r="AB30" s="119" t="s">
        <v>868</v>
      </c>
      <c r="AC30" s="119" t="s">
        <v>868</v>
      </c>
      <c r="AD30" s="119" t="s">
        <v>868</v>
      </c>
      <c r="AE30" s="119" t="s">
        <v>868</v>
      </c>
      <c r="AF30" s="119" t="s">
        <v>868</v>
      </c>
      <c r="AG30" s="119" t="s">
        <v>868</v>
      </c>
      <c r="AH30" s="119" t="s">
        <v>868</v>
      </c>
      <c r="AI30" s="119" t="s">
        <v>868</v>
      </c>
      <c r="AJ30" s="119" t="s">
        <v>868</v>
      </c>
      <c r="AK30" s="119" t="s">
        <v>868</v>
      </c>
      <c r="AL30" s="119" t="s">
        <v>868</v>
      </c>
      <c r="AM30" s="119" t="s">
        <v>868</v>
      </c>
      <c r="AN30" s="119" t="s">
        <v>868</v>
      </c>
      <c r="AO30" s="119" t="s">
        <v>868</v>
      </c>
      <c r="AP30" s="119" t="s">
        <v>868</v>
      </c>
      <c r="AQ30" s="119" t="s">
        <v>868</v>
      </c>
      <c r="AR30" s="119" t="s">
        <v>868</v>
      </c>
      <c r="AS30" s="119" t="s">
        <v>868</v>
      </c>
      <c r="AT30" s="119" t="s">
        <v>868</v>
      </c>
      <c r="AU30" s="119" t="s">
        <v>868</v>
      </c>
      <c r="AV30" s="119" t="s">
        <v>868</v>
      </c>
      <c r="AW30" s="119" t="s">
        <v>868</v>
      </c>
      <c r="AX30" s="119" t="s">
        <v>868</v>
      </c>
      <c r="AY30" s="119" t="s">
        <v>868</v>
      </c>
      <c r="AZ30" s="119" t="s">
        <v>868</v>
      </c>
      <c r="BA30" s="119" t="s">
        <v>868</v>
      </c>
      <c r="BB30" s="119" t="s">
        <v>868</v>
      </c>
      <c r="BC30" s="119" t="s">
        <v>868</v>
      </c>
    </row>
    <row r="31" spans="1:55" s="36" customFormat="1" ht="39" x14ac:dyDescent="0.15">
      <c r="A31" s="117" t="s">
        <v>472</v>
      </c>
      <c r="B31" s="274" t="s">
        <v>840</v>
      </c>
      <c r="C31" s="118"/>
      <c r="D31" s="119" t="s">
        <v>868</v>
      </c>
      <c r="E31" s="119" t="s">
        <v>868</v>
      </c>
      <c r="F31" s="119" t="s">
        <v>868</v>
      </c>
      <c r="G31" s="119" t="s">
        <v>868</v>
      </c>
      <c r="H31" s="119" t="s">
        <v>868</v>
      </c>
      <c r="I31" s="119" t="s">
        <v>868</v>
      </c>
      <c r="J31" s="119" t="s">
        <v>868</v>
      </c>
      <c r="K31" s="119" t="s">
        <v>868</v>
      </c>
      <c r="L31" s="119" t="s">
        <v>868</v>
      </c>
      <c r="M31" s="119" t="s">
        <v>868</v>
      </c>
      <c r="N31" s="119" t="s">
        <v>868</v>
      </c>
      <c r="O31" s="119" t="s">
        <v>868</v>
      </c>
      <c r="P31" s="119" t="s">
        <v>868</v>
      </c>
      <c r="Q31" s="119" t="s">
        <v>868</v>
      </c>
      <c r="R31" s="119" t="s">
        <v>868</v>
      </c>
      <c r="S31" s="119" t="s">
        <v>868</v>
      </c>
      <c r="T31" s="119" t="s">
        <v>868</v>
      </c>
      <c r="U31" s="119" t="s">
        <v>868</v>
      </c>
      <c r="V31" s="119" t="s">
        <v>868</v>
      </c>
      <c r="W31" s="119" t="s">
        <v>868</v>
      </c>
      <c r="X31" s="119" t="s">
        <v>868</v>
      </c>
      <c r="Y31" s="119" t="s">
        <v>868</v>
      </c>
      <c r="Z31" s="119" t="s">
        <v>868</v>
      </c>
      <c r="AA31" s="119" t="s">
        <v>868</v>
      </c>
      <c r="AB31" s="119" t="s">
        <v>868</v>
      </c>
      <c r="AC31" s="119" t="s">
        <v>868</v>
      </c>
      <c r="AD31" s="119" t="s">
        <v>868</v>
      </c>
      <c r="AE31" s="119" t="s">
        <v>868</v>
      </c>
      <c r="AF31" s="119" t="s">
        <v>868</v>
      </c>
      <c r="AG31" s="119" t="s">
        <v>868</v>
      </c>
      <c r="AH31" s="119" t="s">
        <v>868</v>
      </c>
      <c r="AI31" s="119" t="s">
        <v>868</v>
      </c>
      <c r="AJ31" s="119" t="s">
        <v>868</v>
      </c>
      <c r="AK31" s="119" t="s">
        <v>868</v>
      </c>
      <c r="AL31" s="119" t="s">
        <v>868</v>
      </c>
      <c r="AM31" s="119" t="s">
        <v>868</v>
      </c>
      <c r="AN31" s="119" t="s">
        <v>868</v>
      </c>
      <c r="AO31" s="119" t="s">
        <v>868</v>
      </c>
      <c r="AP31" s="119" t="s">
        <v>868</v>
      </c>
      <c r="AQ31" s="119" t="s">
        <v>868</v>
      </c>
      <c r="AR31" s="119" t="s">
        <v>868</v>
      </c>
      <c r="AS31" s="119" t="s">
        <v>868</v>
      </c>
      <c r="AT31" s="119" t="s">
        <v>868</v>
      </c>
      <c r="AU31" s="119" t="s">
        <v>868</v>
      </c>
      <c r="AV31" s="119" t="s">
        <v>868</v>
      </c>
      <c r="AW31" s="119" t="s">
        <v>868</v>
      </c>
      <c r="AX31" s="119" t="s">
        <v>868</v>
      </c>
      <c r="AY31" s="119" t="s">
        <v>868</v>
      </c>
      <c r="AZ31" s="119" t="s">
        <v>868</v>
      </c>
      <c r="BA31" s="119" t="s">
        <v>868</v>
      </c>
      <c r="BB31" s="119" t="s">
        <v>868</v>
      </c>
      <c r="BC31" s="119" t="s">
        <v>868</v>
      </c>
    </row>
    <row r="32" spans="1:55" s="36" customFormat="1" ht="39" x14ac:dyDescent="0.15">
      <c r="A32" s="117" t="s">
        <v>470</v>
      </c>
      <c r="B32" s="274" t="s">
        <v>841</v>
      </c>
      <c r="C32" s="118"/>
      <c r="D32" s="119" t="s">
        <v>868</v>
      </c>
      <c r="E32" s="119" t="s">
        <v>868</v>
      </c>
      <c r="F32" s="119" t="s">
        <v>868</v>
      </c>
      <c r="G32" s="119" t="s">
        <v>868</v>
      </c>
      <c r="H32" s="119" t="s">
        <v>868</v>
      </c>
      <c r="I32" s="119" t="s">
        <v>868</v>
      </c>
      <c r="J32" s="119" t="s">
        <v>868</v>
      </c>
      <c r="K32" s="119" t="s">
        <v>868</v>
      </c>
      <c r="L32" s="119" t="s">
        <v>868</v>
      </c>
      <c r="M32" s="119" t="s">
        <v>868</v>
      </c>
      <c r="N32" s="119" t="s">
        <v>868</v>
      </c>
      <c r="O32" s="119" t="s">
        <v>868</v>
      </c>
      <c r="P32" s="119" t="s">
        <v>868</v>
      </c>
      <c r="Q32" s="119" t="s">
        <v>868</v>
      </c>
      <c r="R32" s="119" t="s">
        <v>868</v>
      </c>
      <c r="S32" s="119" t="s">
        <v>868</v>
      </c>
      <c r="T32" s="119" t="s">
        <v>868</v>
      </c>
      <c r="U32" s="119" t="s">
        <v>868</v>
      </c>
      <c r="V32" s="119" t="s">
        <v>868</v>
      </c>
      <c r="W32" s="119" t="s">
        <v>868</v>
      </c>
      <c r="X32" s="119" t="s">
        <v>868</v>
      </c>
      <c r="Y32" s="119" t="s">
        <v>868</v>
      </c>
      <c r="Z32" s="119" t="s">
        <v>868</v>
      </c>
      <c r="AA32" s="119" t="s">
        <v>868</v>
      </c>
      <c r="AB32" s="119" t="s">
        <v>868</v>
      </c>
      <c r="AC32" s="119" t="s">
        <v>868</v>
      </c>
      <c r="AD32" s="119" t="s">
        <v>868</v>
      </c>
      <c r="AE32" s="119" t="s">
        <v>868</v>
      </c>
      <c r="AF32" s="119" t="s">
        <v>868</v>
      </c>
      <c r="AG32" s="119" t="s">
        <v>868</v>
      </c>
      <c r="AH32" s="119" t="s">
        <v>868</v>
      </c>
      <c r="AI32" s="119" t="s">
        <v>868</v>
      </c>
      <c r="AJ32" s="119" t="s">
        <v>868</v>
      </c>
      <c r="AK32" s="119" t="s">
        <v>868</v>
      </c>
      <c r="AL32" s="119" t="s">
        <v>868</v>
      </c>
      <c r="AM32" s="119" t="s">
        <v>868</v>
      </c>
      <c r="AN32" s="119" t="s">
        <v>868</v>
      </c>
      <c r="AO32" s="119" t="s">
        <v>868</v>
      </c>
      <c r="AP32" s="119" t="s">
        <v>868</v>
      </c>
      <c r="AQ32" s="119" t="s">
        <v>868</v>
      </c>
      <c r="AR32" s="119" t="s">
        <v>868</v>
      </c>
      <c r="AS32" s="119" t="s">
        <v>868</v>
      </c>
      <c r="AT32" s="119" t="s">
        <v>868</v>
      </c>
      <c r="AU32" s="119" t="s">
        <v>868</v>
      </c>
      <c r="AV32" s="119" t="s">
        <v>868</v>
      </c>
      <c r="AW32" s="119" t="s">
        <v>868</v>
      </c>
      <c r="AX32" s="119" t="s">
        <v>868</v>
      </c>
      <c r="AY32" s="119" t="s">
        <v>868</v>
      </c>
      <c r="AZ32" s="119" t="s">
        <v>868</v>
      </c>
      <c r="BA32" s="119" t="s">
        <v>868</v>
      </c>
      <c r="BB32" s="119" t="s">
        <v>868</v>
      </c>
      <c r="BC32" s="119" t="s">
        <v>868</v>
      </c>
    </row>
    <row r="33" spans="1:55" s="36" customFormat="1" ht="29.25" x14ac:dyDescent="0.15">
      <c r="A33" s="117" t="s">
        <v>451</v>
      </c>
      <c r="B33" s="274" t="s">
        <v>842</v>
      </c>
      <c r="C33" s="118"/>
      <c r="D33" s="119" t="s">
        <v>868</v>
      </c>
      <c r="E33" s="119" t="s">
        <v>868</v>
      </c>
      <c r="F33" s="119" t="s">
        <v>868</v>
      </c>
      <c r="G33" s="119" t="s">
        <v>868</v>
      </c>
      <c r="H33" s="119" t="s">
        <v>868</v>
      </c>
      <c r="I33" s="119" t="s">
        <v>868</v>
      </c>
      <c r="J33" s="119" t="s">
        <v>868</v>
      </c>
      <c r="K33" s="119" t="s">
        <v>868</v>
      </c>
      <c r="L33" s="119" t="s">
        <v>868</v>
      </c>
      <c r="M33" s="119" t="s">
        <v>868</v>
      </c>
      <c r="N33" s="119" t="s">
        <v>868</v>
      </c>
      <c r="O33" s="119" t="s">
        <v>868</v>
      </c>
      <c r="P33" s="119" t="s">
        <v>868</v>
      </c>
      <c r="Q33" s="119" t="s">
        <v>868</v>
      </c>
      <c r="R33" s="119" t="s">
        <v>868</v>
      </c>
      <c r="S33" s="119" t="s">
        <v>868</v>
      </c>
      <c r="T33" s="119" t="s">
        <v>868</v>
      </c>
      <c r="U33" s="119" t="s">
        <v>868</v>
      </c>
      <c r="V33" s="119" t="s">
        <v>868</v>
      </c>
      <c r="W33" s="119" t="s">
        <v>868</v>
      </c>
      <c r="X33" s="119" t="s">
        <v>868</v>
      </c>
      <c r="Y33" s="119" t="s">
        <v>868</v>
      </c>
      <c r="Z33" s="119" t="s">
        <v>868</v>
      </c>
      <c r="AA33" s="119" t="s">
        <v>868</v>
      </c>
      <c r="AB33" s="119" t="s">
        <v>868</v>
      </c>
      <c r="AC33" s="119" t="s">
        <v>868</v>
      </c>
      <c r="AD33" s="119" t="s">
        <v>868</v>
      </c>
      <c r="AE33" s="119" t="s">
        <v>868</v>
      </c>
      <c r="AF33" s="119" t="s">
        <v>868</v>
      </c>
      <c r="AG33" s="119" t="s">
        <v>868</v>
      </c>
      <c r="AH33" s="119" t="s">
        <v>868</v>
      </c>
      <c r="AI33" s="119" t="s">
        <v>868</v>
      </c>
      <c r="AJ33" s="119" t="s">
        <v>868</v>
      </c>
      <c r="AK33" s="119" t="s">
        <v>868</v>
      </c>
      <c r="AL33" s="119" t="s">
        <v>868</v>
      </c>
      <c r="AM33" s="119" t="s">
        <v>868</v>
      </c>
      <c r="AN33" s="119" t="s">
        <v>868</v>
      </c>
      <c r="AO33" s="119" t="s">
        <v>868</v>
      </c>
      <c r="AP33" s="119" t="s">
        <v>868</v>
      </c>
      <c r="AQ33" s="119" t="s">
        <v>868</v>
      </c>
      <c r="AR33" s="119" t="s">
        <v>868</v>
      </c>
      <c r="AS33" s="119" t="s">
        <v>868</v>
      </c>
      <c r="AT33" s="119" t="s">
        <v>868</v>
      </c>
      <c r="AU33" s="119" t="s">
        <v>868</v>
      </c>
      <c r="AV33" s="119" t="s">
        <v>868</v>
      </c>
      <c r="AW33" s="119" t="s">
        <v>868</v>
      </c>
      <c r="AX33" s="119" t="s">
        <v>868</v>
      </c>
      <c r="AY33" s="119" t="s">
        <v>868</v>
      </c>
      <c r="AZ33" s="119" t="s">
        <v>868</v>
      </c>
      <c r="BA33" s="119" t="s">
        <v>868</v>
      </c>
      <c r="BB33" s="119" t="s">
        <v>868</v>
      </c>
      <c r="BC33" s="119" t="s">
        <v>868</v>
      </c>
    </row>
    <row r="34" spans="1:55" s="36" customFormat="1" ht="39" x14ac:dyDescent="0.15">
      <c r="A34" s="117" t="s">
        <v>449</v>
      </c>
      <c r="B34" s="274" t="s">
        <v>843</v>
      </c>
      <c r="C34" s="118"/>
      <c r="D34" s="119" t="s">
        <v>868</v>
      </c>
      <c r="E34" s="119" t="s">
        <v>868</v>
      </c>
      <c r="F34" s="119" t="s">
        <v>868</v>
      </c>
      <c r="G34" s="119" t="s">
        <v>868</v>
      </c>
      <c r="H34" s="119" t="s">
        <v>868</v>
      </c>
      <c r="I34" s="119" t="s">
        <v>868</v>
      </c>
      <c r="J34" s="119" t="s">
        <v>868</v>
      </c>
      <c r="K34" s="119" t="s">
        <v>868</v>
      </c>
      <c r="L34" s="119" t="s">
        <v>868</v>
      </c>
      <c r="M34" s="119" t="s">
        <v>868</v>
      </c>
      <c r="N34" s="119" t="s">
        <v>868</v>
      </c>
      <c r="O34" s="119" t="s">
        <v>868</v>
      </c>
      <c r="P34" s="119" t="s">
        <v>868</v>
      </c>
      <c r="Q34" s="119" t="s">
        <v>868</v>
      </c>
      <c r="R34" s="119" t="s">
        <v>868</v>
      </c>
      <c r="S34" s="119" t="s">
        <v>868</v>
      </c>
      <c r="T34" s="119" t="s">
        <v>868</v>
      </c>
      <c r="U34" s="119" t="s">
        <v>868</v>
      </c>
      <c r="V34" s="119" t="s">
        <v>868</v>
      </c>
      <c r="W34" s="119" t="s">
        <v>868</v>
      </c>
      <c r="X34" s="119" t="s">
        <v>868</v>
      </c>
      <c r="Y34" s="119" t="s">
        <v>868</v>
      </c>
      <c r="Z34" s="119" t="s">
        <v>868</v>
      </c>
      <c r="AA34" s="119" t="s">
        <v>868</v>
      </c>
      <c r="AB34" s="119" t="s">
        <v>868</v>
      </c>
      <c r="AC34" s="119" t="s">
        <v>868</v>
      </c>
      <c r="AD34" s="119" t="s">
        <v>868</v>
      </c>
      <c r="AE34" s="119" t="s">
        <v>868</v>
      </c>
      <c r="AF34" s="119" t="s">
        <v>868</v>
      </c>
      <c r="AG34" s="119" t="s">
        <v>868</v>
      </c>
      <c r="AH34" s="119" t="s">
        <v>868</v>
      </c>
      <c r="AI34" s="119" t="s">
        <v>868</v>
      </c>
      <c r="AJ34" s="119" t="s">
        <v>868</v>
      </c>
      <c r="AK34" s="119" t="s">
        <v>868</v>
      </c>
      <c r="AL34" s="119" t="s">
        <v>868</v>
      </c>
      <c r="AM34" s="119" t="s">
        <v>868</v>
      </c>
      <c r="AN34" s="119" t="s">
        <v>868</v>
      </c>
      <c r="AO34" s="119" t="s">
        <v>868</v>
      </c>
      <c r="AP34" s="119" t="s">
        <v>868</v>
      </c>
      <c r="AQ34" s="119" t="s">
        <v>868</v>
      </c>
      <c r="AR34" s="119" t="s">
        <v>868</v>
      </c>
      <c r="AS34" s="119" t="s">
        <v>868</v>
      </c>
      <c r="AT34" s="119" t="s">
        <v>868</v>
      </c>
      <c r="AU34" s="119" t="s">
        <v>868</v>
      </c>
      <c r="AV34" s="119" t="s">
        <v>868</v>
      </c>
      <c r="AW34" s="119" t="s">
        <v>868</v>
      </c>
      <c r="AX34" s="119" t="s">
        <v>868</v>
      </c>
      <c r="AY34" s="119" t="s">
        <v>868</v>
      </c>
      <c r="AZ34" s="119" t="s">
        <v>868</v>
      </c>
      <c r="BA34" s="119" t="s">
        <v>868</v>
      </c>
      <c r="BB34" s="119" t="s">
        <v>868</v>
      </c>
      <c r="BC34" s="119" t="s">
        <v>868</v>
      </c>
    </row>
    <row r="35" spans="1:55" s="36" customFormat="1" ht="29.25" x14ac:dyDescent="0.15">
      <c r="A35" s="117" t="s">
        <v>448</v>
      </c>
      <c r="B35" s="274" t="s">
        <v>844</v>
      </c>
      <c r="C35" s="118"/>
      <c r="D35" s="119" t="s">
        <v>868</v>
      </c>
      <c r="E35" s="119" t="s">
        <v>868</v>
      </c>
      <c r="F35" s="119" t="s">
        <v>868</v>
      </c>
      <c r="G35" s="119" t="s">
        <v>868</v>
      </c>
      <c r="H35" s="119" t="s">
        <v>868</v>
      </c>
      <c r="I35" s="119" t="s">
        <v>868</v>
      </c>
      <c r="J35" s="119" t="s">
        <v>868</v>
      </c>
      <c r="K35" s="119" t="s">
        <v>868</v>
      </c>
      <c r="L35" s="119" t="s">
        <v>868</v>
      </c>
      <c r="M35" s="119" t="s">
        <v>868</v>
      </c>
      <c r="N35" s="119" t="s">
        <v>868</v>
      </c>
      <c r="O35" s="119" t="s">
        <v>868</v>
      </c>
      <c r="P35" s="119" t="s">
        <v>868</v>
      </c>
      <c r="Q35" s="119" t="s">
        <v>868</v>
      </c>
      <c r="R35" s="119" t="s">
        <v>868</v>
      </c>
      <c r="S35" s="119" t="s">
        <v>868</v>
      </c>
      <c r="T35" s="119" t="s">
        <v>868</v>
      </c>
      <c r="U35" s="119" t="s">
        <v>868</v>
      </c>
      <c r="V35" s="119" t="s">
        <v>868</v>
      </c>
      <c r="W35" s="119" t="s">
        <v>868</v>
      </c>
      <c r="X35" s="119" t="s">
        <v>868</v>
      </c>
      <c r="Y35" s="119" t="s">
        <v>868</v>
      </c>
      <c r="Z35" s="119" t="s">
        <v>868</v>
      </c>
      <c r="AA35" s="119" t="s">
        <v>868</v>
      </c>
      <c r="AB35" s="119" t="s">
        <v>868</v>
      </c>
      <c r="AC35" s="119" t="s">
        <v>868</v>
      </c>
      <c r="AD35" s="119" t="s">
        <v>868</v>
      </c>
      <c r="AE35" s="119" t="s">
        <v>868</v>
      </c>
      <c r="AF35" s="119" t="s">
        <v>868</v>
      </c>
      <c r="AG35" s="119" t="s">
        <v>868</v>
      </c>
      <c r="AH35" s="119" t="s">
        <v>868</v>
      </c>
      <c r="AI35" s="119" t="s">
        <v>868</v>
      </c>
      <c r="AJ35" s="119" t="s">
        <v>868</v>
      </c>
      <c r="AK35" s="119" t="s">
        <v>868</v>
      </c>
      <c r="AL35" s="119" t="s">
        <v>868</v>
      </c>
      <c r="AM35" s="119" t="s">
        <v>868</v>
      </c>
      <c r="AN35" s="119" t="s">
        <v>868</v>
      </c>
      <c r="AO35" s="119" t="s">
        <v>868</v>
      </c>
      <c r="AP35" s="119" t="s">
        <v>868</v>
      </c>
      <c r="AQ35" s="119" t="s">
        <v>868</v>
      </c>
      <c r="AR35" s="119" t="s">
        <v>868</v>
      </c>
      <c r="AS35" s="119" t="s">
        <v>868</v>
      </c>
      <c r="AT35" s="119" t="s">
        <v>868</v>
      </c>
      <c r="AU35" s="119" t="s">
        <v>868</v>
      </c>
      <c r="AV35" s="119" t="s">
        <v>868</v>
      </c>
      <c r="AW35" s="119" t="s">
        <v>868</v>
      </c>
      <c r="AX35" s="119" t="s">
        <v>868</v>
      </c>
      <c r="AY35" s="119" t="s">
        <v>868</v>
      </c>
      <c r="AZ35" s="119" t="s">
        <v>868</v>
      </c>
      <c r="BA35" s="119" t="s">
        <v>868</v>
      </c>
      <c r="BB35" s="119" t="s">
        <v>868</v>
      </c>
      <c r="BC35" s="119" t="s">
        <v>868</v>
      </c>
    </row>
    <row r="36" spans="1:55" s="36" customFormat="1" ht="29.25" x14ac:dyDescent="0.15">
      <c r="A36" s="117" t="s">
        <v>446</v>
      </c>
      <c r="B36" s="274" t="s">
        <v>845</v>
      </c>
      <c r="C36" s="118"/>
      <c r="D36" s="119" t="s">
        <v>868</v>
      </c>
      <c r="E36" s="119" t="s">
        <v>868</v>
      </c>
      <c r="F36" s="119" t="s">
        <v>868</v>
      </c>
      <c r="G36" s="119" t="s">
        <v>868</v>
      </c>
      <c r="H36" s="119" t="s">
        <v>868</v>
      </c>
      <c r="I36" s="119" t="s">
        <v>868</v>
      </c>
      <c r="J36" s="119" t="s">
        <v>868</v>
      </c>
      <c r="K36" s="119" t="s">
        <v>868</v>
      </c>
      <c r="L36" s="119" t="s">
        <v>868</v>
      </c>
      <c r="M36" s="119" t="s">
        <v>868</v>
      </c>
      <c r="N36" s="119" t="s">
        <v>868</v>
      </c>
      <c r="O36" s="119" t="s">
        <v>868</v>
      </c>
      <c r="P36" s="119" t="s">
        <v>868</v>
      </c>
      <c r="Q36" s="119" t="s">
        <v>868</v>
      </c>
      <c r="R36" s="119" t="s">
        <v>868</v>
      </c>
      <c r="S36" s="119" t="s">
        <v>868</v>
      </c>
      <c r="T36" s="119" t="s">
        <v>868</v>
      </c>
      <c r="U36" s="119" t="s">
        <v>868</v>
      </c>
      <c r="V36" s="119" t="s">
        <v>868</v>
      </c>
      <c r="W36" s="119" t="s">
        <v>868</v>
      </c>
      <c r="X36" s="119" t="s">
        <v>868</v>
      </c>
      <c r="Y36" s="119" t="s">
        <v>868</v>
      </c>
      <c r="Z36" s="119" t="s">
        <v>868</v>
      </c>
      <c r="AA36" s="119" t="s">
        <v>868</v>
      </c>
      <c r="AB36" s="119" t="s">
        <v>868</v>
      </c>
      <c r="AC36" s="119" t="s">
        <v>868</v>
      </c>
      <c r="AD36" s="119" t="s">
        <v>868</v>
      </c>
      <c r="AE36" s="119" t="s">
        <v>868</v>
      </c>
      <c r="AF36" s="119" t="s">
        <v>868</v>
      </c>
      <c r="AG36" s="119" t="s">
        <v>868</v>
      </c>
      <c r="AH36" s="119" t="s">
        <v>868</v>
      </c>
      <c r="AI36" s="119" t="s">
        <v>868</v>
      </c>
      <c r="AJ36" s="119" t="s">
        <v>868</v>
      </c>
      <c r="AK36" s="119" t="s">
        <v>868</v>
      </c>
      <c r="AL36" s="119" t="s">
        <v>868</v>
      </c>
      <c r="AM36" s="119" t="s">
        <v>868</v>
      </c>
      <c r="AN36" s="119" t="s">
        <v>868</v>
      </c>
      <c r="AO36" s="119" t="s">
        <v>868</v>
      </c>
      <c r="AP36" s="119" t="s">
        <v>868</v>
      </c>
      <c r="AQ36" s="119" t="s">
        <v>868</v>
      </c>
      <c r="AR36" s="119" t="s">
        <v>868</v>
      </c>
      <c r="AS36" s="119" t="s">
        <v>868</v>
      </c>
      <c r="AT36" s="119" t="s">
        <v>868</v>
      </c>
      <c r="AU36" s="119" t="s">
        <v>868</v>
      </c>
      <c r="AV36" s="119" t="s">
        <v>868</v>
      </c>
      <c r="AW36" s="119" t="s">
        <v>868</v>
      </c>
      <c r="AX36" s="119" t="s">
        <v>868</v>
      </c>
      <c r="AY36" s="119" t="s">
        <v>868</v>
      </c>
      <c r="AZ36" s="119" t="s">
        <v>868</v>
      </c>
      <c r="BA36" s="119" t="s">
        <v>868</v>
      </c>
      <c r="BB36" s="119" t="s">
        <v>868</v>
      </c>
      <c r="BC36" s="119" t="s">
        <v>868</v>
      </c>
    </row>
    <row r="37" spans="1:55" s="36" customFormat="1" ht="19.5" x14ac:dyDescent="0.15">
      <c r="A37" s="117" t="s">
        <v>846</v>
      </c>
      <c r="B37" s="274" t="s">
        <v>847</v>
      </c>
      <c r="C37" s="118"/>
      <c r="D37" s="119" t="s">
        <v>868</v>
      </c>
      <c r="E37" s="119" t="s">
        <v>868</v>
      </c>
      <c r="F37" s="119" t="s">
        <v>868</v>
      </c>
      <c r="G37" s="119" t="s">
        <v>868</v>
      </c>
      <c r="H37" s="119" t="s">
        <v>868</v>
      </c>
      <c r="I37" s="119" t="s">
        <v>868</v>
      </c>
      <c r="J37" s="119" t="s">
        <v>868</v>
      </c>
      <c r="K37" s="119" t="s">
        <v>868</v>
      </c>
      <c r="L37" s="119" t="s">
        <v>868</v>
      </c>
      <c r="M37" s="119" t="s">
        <v>868</v>
      </c>
      <c r="N37" s="119" t="s">
        <v>868</v>
      </c>
      <c r="O37" s="119" t="s">
        <v>868</v>
      </c>
      <c r="P37" s="119" t="s">
        <v>868</v>
      </c>
      <c r="Q37" s="119" t="s">
        <v>868</v>
      </c>
      <c r="R37" s="119" t="s">
        <v>868</v>
      </c>
      <c r="S37" s="119" t="s">
        <v>868</v>
      </c>
      <c r="T37" s="119" t="s">
        <v>868</v>
      </c>
      <c r="U37" s="119" t="s">
        <v>868</v>
      </c>
      <c r="V37" s="119" t="s">
        <v>868</v>
      </c>
      <c r="W37" s="119" t="s">
        <v>868</v>
      </c>
      <c r="X37" s="119" t="s">
        <v>868</v>
      </c>
      <c r="Y37" s="119" t="s">
        <v>868</v>
      </c>
      <c r="Z37" s="119" t="s">
        <v>868</v>
      </c>
      <c r="AA37" s="119" t="s">
        <v>868</v>
      </c>
      <c r="AB37" s="119" t="s">
        <v>868</v>
      </c>
      <c r="AC37" s="119" t="s">
        <v>868</v>
      </c>
      <c r="AD37" s="119" t="s">
        <v>868</v>
      </c>
      <c r="AE37" s="119" t="s">
        <v>868</v>
      </c>
      <c r="AF37" s="119" t="s">
        <v>868</v>
      </c>
      <c r="AG37" s="119" t="s">
        <v>868</v>
      </c>
      <c r="AH37" s="119" t="s">
        <v>868</v>
      </c>
      <c r="AI37" s="119" t="s">
        <v>868</v>
      </c>
      <c r="AJ37" s="119" t="s">
        <v>868</v>
      </c>
      <c r="AK37" s="119" t="s">
        <v>868</v>
      </c>
      <c r="AL37" s="119" t="s">
        <v>868</v>
      </c>
      <c r="AM37" s="119" t="s">
        <v>868</v>
      </c>
      <c r="AN37" s="119" t="s">
        <v>868</v>
      </c>
      <c r="AO37" s="119" t="s">
        <v>868</v>
      </c>
      <c r="AP37" s="119" t="s">
        <v>868</v>
      </c>
      <c r="AQ37" s="119" t="s">
        <v>868</v>
      </c>
      <c r="AR37" s="119" t="s">
        <v>868</v>
      </c>
      <c r="AS37" s="119" t="s">
        <v>868</v>
      </c>
      <c r="AT37" s="119" t="s">
        <v>868</v>
      </c>
      <c r="AU37" s="119" t="s">
        <v>868</v>
      </c>
      <c r="AV37" s="119" t="s">
        <v>868</v>
      </c>
      <c r="AW37" s="119" t="s">
        <v>868</v>
      </c>
      <c r="AX37" s="119" t="s">
        <v>868</v>
      </c>
      <c r="AY37" s="119" t="s">
        <v>868</v>
      </c>
      <c r="AZ37" s="119" t="s">
        <v>868</v>
      </c>
      <c r="BA37" s="119" t="s">
        <v>868</v>
      </c>
      <c r="BB37" s="119" t="s">
        <v>868</v>
      </c>
      <c r="BC37" s="119" t="s">
        <v>868</v>
      </c>
    </row>
    <row r="38" spans="1:55" s="36" customFormat="1" ht="68.25" x14ac:dyDescent="0.15">
      <c r="A38" s="117" t="s">
        <v>846</v>
      </c>
      <c r="B38" s="274" t="s">
        <v>848</v>
      </c>
      <c r="C38" s="118"/>
      <c r="D38" s="119" t="s">
        <v>868</v>
      </c>
      <c r="E38" s="119" t="s">
        <v>868</v>
      </c>
      <c r="F38" s="119" t="s">
        <v>868</v>
      </c>
      <c r="G38" s="119" t="s">
        <v>868</v>
      </c>
      <c r="H38" s="119" t="s">
        <v>868</v>
      </c>
      <c r="I38" s="119" t="s">
        <v>868</v>
      </c>
      <c r="J38" s="119" t="s">
        <v>868</v>
      </c>
      <c r="K38" s="119" t="s">
        <v>868</v>
      </c>
      <c r="L38" s="119" t="s">
        <v>868</v>
      </c>
      <c r="M38" s="119" t="s">
        <v>868</v>
      </c>
      <c r="N38" s="119" t="s">
        <v>868</v>
      </c>
      <c r="O38" s="119" t="s">
        <v>868</v>
      </c>
      <c r="P38" s="119" t="s">
        <v>868</v>
      </c>
      <c r="Q38" s="119" t="s">
        <v>868</v>
      </c>
      <c r="R38" s="119" t="s">
        <v>868</v>
      </c>
      <c r="S38" s="119" t="s">
        <v>868</v>
      </c>
      <c r="T38" s="119" t="s">
        <v>868</v>
      </c>
      <c r="U38" s="119" t="s">
        <v>868</v>
      </c>
      <c r="V38" s="119" t="s">
        <v>868</v>
      </c>
      <c r="W38" s="119" t="s">
        <v>868</v>
      </c>
      <c r="X38" s="119" t="s">
        <v>868</v>
      </c>
      <c r="Y38" s="119" t="s">
        <v>868</v>
      </c>
      <c r="Z38" s="119" t="s">
        <v>868</v>
      </c>
      <c r="AA38" s="119" t="s">
        <v>868</v>
      </c>
      <c r="AB38" s="119" t="s">
        <v>868</v>
      </c>
      <c r="AC38" s="119" t="s">
        <v>868</v>
      </c>
      <c r="AD38" s="119" t="s">
        <v>868</v>
      </c>
      <c r="AE38" s="119" t="s">
        <v>868</v>
      </c>
      <c r="AF38" s="119" t="s">
        <v>868</v>
      </c>
      <c r="AG38" s="119" t="s">
        <v>868</v>
      </c>
      <c r="AH38" s="119" t="s">
        <v>868</v>
      </c>
      <c r="AI38" s="119" t="s">
        <v>868</v>
      </c>
      <c r="AJ38" s="119" t="s">
        <v>868</v>
      </c>
      <c r="AK38" s="119" t="s">
        <v>868</v>
      </c>
      <c r="AL38" s="119" t="s">
        <v>868</v>
      </c>
      <c r="AM38" s="119" t="s">
        <v>868</v>
      </c>
      <c r="AN38" s="119" t="s">
        <v>868</v>
      </c>
      <c r="AO38" s="119" t="s">
        <v>868</v>
      </c>
      <c r="AP38" s="119" t="s">
        <v>868</v>
      </c>
      <c r="AQ38" s="119" t="s">
        <v>868</v>
      </c>
      <c r="AR38" s="119" t="s">
        <v>868</v>
      </c>
      <c r="AS38" s="119" t="s">
        <v>868</v>
      </c>
      <c r="AT38" s="119" t="s">
        <v>868</v>
      </c>
      <c r="AU38" s="119" t="s">
        <v>868</v>
      </c>
      <c r="AV38" s="119" t="s">
        <v>868</v>
      </c>
      <c r="AW38" s="119" t="s">
        <v>868</v>
      </c>
      <c r="AX38" s="119" t="s">
        <v>868</v>
      </c>
      <c r="AY38" s="119" t="s">
        <v>868</v>
      </c>
      <c r="AZ38" s="119" t="s">
        <v>868</v>
      </c>
      <c r="BA38" s="119" t="s">
        <v>868</v>
      </c>
      <c r="BB38" s="119" t="s">
        <v>868</v>
      </c>
      <c r="BC38" s="119" t="s">
        <v>868</v>
      </c>
    </row>
    <row r="39" spans="1:55" s="36" customFormat="1" ht="58.5" x14ac:dyDescent="0.15">
      <c r="A39" s="117" t="s">
        <v>846</v>
      </c>
      <c r="B39" s="274" t="s">
        <v>849</v>
      </c>
      <c r="C39" s="118"/>
      <c r="D39" s="119" t="s">
        <v>868</v>
      </c>
      <c r="E39" s="119" t="s">
        <v>868</v>
      </c>
      <c r="F39" s="119" t="s">
        <v>868</v>
      </c>
      <c r="G39" s="119" t="s">
        <v>868</v>
      </c>
      <c r="H39" s="119" t="s">
        <v>868</v>
      </c>
      <c r="I39" s="119" t="s">
        <v>868</v>
      </c>
      <c r="J39" s="119" t="s">
        <v>868</v>
      </c>
      <c r="K39" s="119" t="s">
        <v>868</v>
      </c>
      <c r="L39" s="119" t="s">
        <v>868</v>
      </c>
      <c r="M39" s="119" t="s">
        <v>868</v>
      </c>
      <c r="N39" s="119" t="s">
        <v>868</v>
      </c>
      <c r="O39" s="119" t="s">
        <v>868</v>
      </c>
      <c r="P39" s="119" t="s">
        <v>868</v>
      </c>
      <c r="Q39" s="119" t="s">
        <v>868</v>
      </c>
      <c r="R39" s="119" t="s">
        <v>868</v>
      </c>
      <c r="S39" s="119" t="s">
        <v>868</v>
      </c>
      <c r="T39" s="119" t="s">
        <v>868</v>
      </c>
      <c r="U39" s="119" t="s">
        <v>868</v>
      </c>
      <c r="V39" s="119" t="s">
        <v>868</v>
      </c>
      <c r="W39" s="119" t="s">
        <v>868</v>
      </c>
      <c r="X39" s="119" t="s">
        <v>868</v>
      </c>
      <c r="Y39" s="119" t="s">
        <v>868</v>
      </c>
      <c r="Z39" s="119" t="s">
        <v>868</v>
      </c>
      <c r="AA39" s="119" t="s">
        <v>868</v>
      </c>
      <c r="AB39" s="119" t="s">
        <v>868</v>
      </c>
      <c r="AC39" s="119" t="s">
        <v>868</v>
      </c>
      <c r="AD39" s="119" t="s">
        <v>868</v>
      </c>
      <c r="AE39" s="119" t="s">
        <v>868</v>
      </c>
      <c r="AF39" s="119" t="s">
        <v>868</v>
      </c>
      <c r="AG39" s="119" t="s">
        <v>868</v>
      </c>
      <c r="AH39" s="119" t="s">
        <v>868</v>
      </c>
      <c r="AI39" s="119" t="s">
        <v>868</v>
      </c>
      <c r="AJ39" s="119" t="s">
        <v>868</v>
      </c>
      <c r="AK39" s="119" t="s">
        <v>868</v>
      </c>
      <c r="AL39" s="119" t="s">
        <v>868</v>
      </c>
      <c r="AM39" s="119" t="s">
        <v>868</v>
      </c>
      <c r="AN39" s="119" t="s">
        <v>868</v>
      </c>
      <c r="AO39" s="119" t="s">
        <v>868</v>
      </c>
      <c r="AP39" s="119" t="s">
        <v>868</v>
      </c>
      <c r="AQ39" s="119" t="s">
        <v>868</v>
      </c>
      <c r="AR39" s="119" t="s">
        <v>868</v>
      </c>
      <c r="AS39" s="119" t="s">
        <v>868</v>
      </c>
      <c r="AT39" s="119" t="s">
        <v>868</v>
      </c>
      <c r="AU39" s="119" t="s">
        <v>868</v>
      </c>
      <c r="AV39" s="119" t="s">
        <v>868</v>
      </c>
      <c r="AW39" s="119" t="s">
        <v>868</v>
      </c>
      <c r="AX39" s="119" t="s">
        <v>868</v>
      </c>
      <c r="AY39" s="119" t="s">
        <v>868</v>
      </c>
      <c r="AZ39" s="119" t="s">
        <v>868</v>
      </c>
      <c r="BA39" s="119" t="s">
        <v>868</v>
      </c>
      <c r="BB39" s="119" t="s">
        <v>868</v>
      </c>
      <c r="BC39" s="119" t="s">
        <v>868</v>
      </c>
    </row>
    <row r="40" spans="1:55" s="36" customFormat="1" ht="58.5" x14ac:dyDescent="0.15">
      <c r="A40" s="117" t="s">
        <v>846</v>
      </c>
      <c r="B40" s="274" t="s">
        <v>850</v>
      </c>
      <c r="C40" s="118"/>
      <c r="D40" s="119" t="s">
        <v>868</v>
      </c>
      <c r="E40" s="119" t="s">
        <v>868</v>
      </c>
      <c r="F40" s="119" t="s">
        <v>868</v>
      </c>
      <c r="G40" s="119" t="s">
        <v>868</v>
      </c>
      <c r="H40" s="119" t="s">
        <v>868</v>
      </c>
      <c r="I40" s="119" t="s">
        <v>868</v>
      </c>
      <c r="J40" s="119" t="s">
        <v>868</v>
      </c>
      <c r="K40" s="119" t="s">
        <v>868</v>
      </c>
      <c r="L40" s="119" t="s">
        <v>868</v>
      </c>
      <c r="M40" s="119" t="s">
        <v>868</v>
      </c>
      <c r="N40" s="119" t="s">
        <v>868</v>
      </c>
      <c r="O40" s="119" t="s">
        <v>868</v>
      </c>
      <c r="P40" s="119" t="s">
        <v>868</v>
      </c>
      <c r="Q40" s="119" t="s">
        <v>868</v>
      </c>
      <c r="R40" s="119" t="s">
        <v>868</v>
      </c>
      <c r="S40" s="119" t="s">
        <v>868</v>
      </c>
      <c r="T40" s="119" t="s">
        <v>868</v>
      </c>
      <c r="U40" s="119" t="s">
        <v>868</v>
      </c>
      <c r="V40" s="119" t="s">
        <v>868</v>
      </c>
      <c r="W40" s="119" t="s">
        <v>868</v>
      </c>
      <c r="X40" s="119" t="s">
        <v>868</v>
      </c>
      <c r="Y40" s="119" t="s">
        <v>868</v>
      </c>
      <c r="Z40" s="119" t="s">
        <v>868</v>
      </c>
      <c r="AA40" s="119" t="s">
        <v>868</v>
      </c>
      <c r="AB40" s="119" t="s">
        <v>868</v>
      </c>
      <c r="AC40" s="119" t="s">
        <v>868</v>
      </c>
      <c r="AD40" s="119" t="s">
        <v>868</v>
      </c>
      <c r="AE40" s="119" t="s">
        <v>868</v>
      </c>
      <c r="AF40" s="119" t="s">
        <v>868</v>
      </c>
      <c r="AG40" s="119" t="s">
        <v>868</v>
      </c>
      <c r="AH40" s="119" t="s">
        <v>868</v>
      </c>
      <c r="AI40" s="119" t="s">
        <v>868</v>
      </c>
      <c r="AJ40" s="119" t="s">
        <v>868</v>
      </c>
      <c r="AK40" s="119" t="s">
        <v>868</v>
      </c>
      <c r="AL40" s="119" t="s">
        <v>868</v>
      </c>
      <c r="AM40" s="119" t="s">
        <v>868</v>
      </c>
      <c r="AN40" s="119" t="s">
        <v>868</v>
      </c>
      <c r="AO40" s="119" t="s">
        <v>868</v>
      </c>
      <c r="AP40" s="119" t="s">
        <v>868</v>
      </c>
      <c r="AQ40" s="119" t="s">
        <v>868</v>
      </c>
      <c r="AR40" s="119" t="s">
        <v>868</v>
      </c>
      <c r="AS40" s="119" t="s">
        <v>868</v>
      </c>
      <c r="AT40" s="119" t="s">
        <v>868</v>
      </c>
      <c r="AU40" s="119" t="s">
        <v>868</v>
      </c>
      <c r="AV40" s="119" t="s">
        <v>868</v>
      </c>
      <c r="AW40" s="119" t="s">
        <v>868</v>
      </c>
      <c r="AX40" s="119" t="s">
        <v>868</v>
      </c>
      <c r="AY40" s="119" t="s">
        <v>868</v>
      </c>
      <c r="AZ40" s="119" t="s">
        <v>868</v>
      </c>
      <c r="BA40" s="119" t="s">
        <v>868</v>
      </c>
      <c r="BB40" s="119" t="s">
        <v>868</v>
      </c>
      <c r="BC40" s="119" t="s">
        <v>868</v>
      </c>
    </row>
    <row r="41" spans="1:55" s="36" customFormat="1" ht="19.5" x14ac:dyDescent="0.15">
      <c r="A41" s="117" t="s">
        <v>851</v>
      </c>
      <c r="B41" s="274" t="s">
        <v>847</v>
      </c>
      <c r="C41" s="118"/>
      <c r="D41" s="119" t="s">
        <v>868</v>
      </c>
      <c r="E41" s="119" t="s">
        <v>868</v>
      </c>
      <c r="F41" s="119" t="s">
        <v>868</v>
      </c>
      <c r="G41" s="119" t="s">
        <v>868</v>
      </c>
      <c r="H41" s="119" t="s">
        <v>868</v>
      </c>
      <c r="I41" s="119" t="s">
        <v>868</v>
      </c>
      <c r="J41" s="119" t="s">
        <v>868</v>
      </c>
      <c r="K41" s="119" t="s">
        <v>868</v>
      </c>
      <c r="L41" s="119" t="s">
        <v>868</v>
      </c>
      <c r="M41" s="119" t="s">
        <v>868</v>
      </c>
      <c r="N41" s="119" t="s">
        <v>868</v>
      </c>
      <c r="O41" s="119" t="s">
        <v>868</v>
      </c>
      <c r="P41" s="119" t="s">
        <v>868</v>
      </c>
      <c r="Q41" s="119" t="s">
        <v>868</v>
      </c>
      <c r="R41" s="119" t="s">
        <v>868</v>
      </c>
      <c r="S41" s="119" t="s">
        <v>868</v>
      </c>
      <c r="T41" s="119" t="s">
        <v>868</v>
      </c>
      <c r="U41" s="119" t="s">
        <v>868</v>
      </c>
      <c r="V41" s="119" t="s">
        <v>868</v>
      </c>
      <c r="W41" s="119" t="s">
        <v>868</v>
      </c>
      <c r="X41" s="119" t="s">
        <v>868</v>
      </c>
      <c r="Y41" s="119" t="s">
        <v>868</v>
      </c>
      <c r="Z41" s="119" t="s">
        <v>868</v>
      </c>
      <c r="AA41" s="119" t="s">
        <v>868</v>
      </c>
      <c r="AB41" s="119" t="s">
        <v>868</v>
      </c>
      <c r="AC41" s="119" t="s">
        <v>868</v>
      </c>
      <c r="AD41" s="119" t="s">
        <v>868</v>
      </c>
      <c r="AE41" s="119" t="s">
        <v>868</v>
      </c>
      <c r="AF41" s="119" t="s">
        <v>868</v>
      </c>
      <c r="AG41" s="119" t="s">
        <v>868</v>
      </c>
      <c r="AH41" s="119" t="s">
        <v>868</v>
      </c>
      <c r="AI41" s="119" t="s">
        <v>868</v>
      </c>
      <c r="AJ41" s="119" t="s">
        <v>868</v>
      </c>
      <c r="AK41" s="119" t="s">
        <v>868</v>
      </c>
      <c r="AL41" s="119" t="s">
        <v>868</v>
      </c>
      <c r="AM41" s="119" t="s">
        <v>868</v>
      </c>
      <c r="AN41" s="119" t="s">
        <v>868</v>
      </c>
      <c r="AO41" s="119" t="s">
        <v>868</v>
      </c>
      <c r="AP41" s="119" t="s">
        <v>868</v>
      </c>
      <c r="AQ41" s="119" t="s">
        <v>868</v>
      </c>
      <c r="AR41" s="119" t="s">
        <v>868</v>
      </c>
      <c r="AS41" s="119" t="s">
        <v>868</v>
      </c>
      <c r="AT41" s="119" t="s">
        <v>868</v>
      </c>
      <c r="AU41" s="119" t="s">
        <v>868</v>
      </c>
      <c r="AV41" s="119" t="s">
        <v>868</v>
      </c>
      <c r="AW41" s="119" t="s">
        <v>868</v>
      </c>
      <c r="AX41" s="119" t="s">
        <v>868</v>
      </c>
      <c r="AY41" s="119" t="s">
        <v>868</v>
      </c>
      <c r="AZ41" s="119" t="s">
        <v>868</v>
      </c>
      <c r="BA41" s="119" t="s">
        <v>868</v>
      </c>
      <c r="BB41" s="119" t="s">
        <v>868</v>
      </c>
      <c r="BC41" s="119" t="s">
        <v>868</v>
      </c>
    </row>
    <row r="42" spans="1:55" s="36" customFormat="1" ht="68.25" x14ac:dyDescent="0.15">
      <c r="A42" s="117" t="s">
        <v>851</v>
      </c>
      <c r="B42" s="274" t="s">
        <v>848</v>
      </c>
      <c r="C42" s="118"/>
      <c r="D42" s="119" t="s">
        <v>868</v>
      </c>
      <c r="E42" s="119" t="s">
        <v>868</v>
      </c>
      <c r="F42" s="119" t="s">
        <v>868</v>
      </c>
      <c r="G42" s="119" t="s">
        <v>868</v>
      </c>
      <c r="H42" s="119" t="s">
        <v>868</v>
      </c>
      <c r="I42" s="119" t="s">
        <v>868</v>
      </c>
      <c r="J42" s="119" t="s">
        <v>868</v>
      </c>
      <c r="K42" s="119" t="s">
        <v>868</v>
      </c>
      <c r="L42" s="119" t="s">
        <v>868</v>
      </c>
      <c r="M42" s="119" t="s">
        <v>868</v>
      </c>
      <c r="N42" s="119" t="s">
        <v>868</v>
      </c>
      <c r="O42" s="119" t="s">
        <v>868</v>
      </c>
      <c r="P42" s="119" t="s">
        <v>868</v>
      </c>
      <c r="Q42" s="119" t="s">
        <v>868</v>
      </c>
      <c r="R42" s="119" t="s">
        <v>868</v>
      </c>
      <c r="S42" s="119" t="s">
        <v>868</v>
      </c>
      <c r="T42" s="119" t="s">
        <v>868</v>
      </c>
      <c r="U42" s="119" t="s">
        <v>868</v>
      </c>
      <c r="V42" s="119" t="s">
        <v>868</v>
      </c>
      <c r="W42" s="119" t="s">
        <v>868</v>
      </c>
      <c r="X42" s="119" t="s">
        <v>868</v>
      </c>
      <c r="Y42" s="119" t="s">
        <v>868</v>
      </c>
      <c r="Z42" s="119" t="s">
        <v>868</v>
      </c>
      <c r="AA42" s="119" t="s">
        <v>868</v>
      </c>
      <c r="AB42" s="119" t="s">
        <v>868</v>
      </c>
      <c r="AC42" s="119" t="s">
        <v>868</v>
      </c>
      <c r="AD42" s="119" t="s">
        <v>868</v>
      </c>
      <c r="AE42" s="119" t="s">
        <v>868</v>
      </c>
      <c r="AF42" s="119" t="s">
        <v>868</v>
      </c>
      <c r="AG42" s="119" t="s">
        <v>868</v>
      </c>
      <c r="AH42" s="119" t="s">
        <v>868</v>
      </c>
      <c r="AI42" s="119" t="s">
        <v>868</v>
      </c>
      <c r="AJ42" s="119" t="s">
        <v>868</v>
      </c>
      <c r="AK42" s="119" t="s">
        <v>868</v>
      </c>
      <c r="AL42" s="119" t="s">
        <v>868</v>
      </c>
      <c r="AM42" s="119" t="s">
        <v>868</v>
      </c>
      <c r="AN42" s="119" t="s">
        <v>868</v>
      </c>
      <c r="AO42" s="119" t="s">
        <v>868</v>
      </c>
      <c r="AP42" s="119" t="s">
        <v>868</v>
      </c>
      <c r="AQ42" s="119" t="s">
        <v>868</v>
      </c>
      <c r="AR42" s="119" t="s">
        <v>868</v>
      </c>
      <c r="AS42" s="119" t="s">
        <v>868</v>
      </c>
      <c r="AT42" s="119" t="s">
        <v>868</v>
      </c>
      <c r="AU42" s="119" t="s">
        <v>868</v>
      </c>
      <c r="AV42" s="119" t="s">
        <v>868</v>
      </c>
      <c r="AW42" s="119" t="s">
        <v>868</v>
      </c>
      <c r="AX42" s="119" t="s">
        <v>868</v>
      </c>
      <c r="AY42" s="119" t="s">
        <v>868</v>
      </c>
      <c r="AZ42" s="119" t="s">
        <v>868</v>
      </c>
      <c r="BA42" s="119" t="s">
        <v>868</v>
      </c>
      <c r="BB42" s="119" t="s">
        <v>868</v>
      </c>
      <c r="BC42" s="119" t="s">
        <v>868</v>
      </c>
    </row>
    <row r="43" spans="1:55" s="36" customFormat="1" ht="58.5" x14ac:dyDescent="0.15">
      <c r="A43" s="117" t="s">
        <v>851</v>
      </c>
      <c r="B43" s="274" t="s">
        <v>849</v>
      </c>
      <c r="C43" s="118"/>
      <c r="D43" s="119" t="s">
        <v>868</v>
      </c>
      <c r="E43" s="119" t="s">
        <v>868</v>
      </c>
      <c r="F43" s="119" t="s">
        <v>868</v>
      </c>
      <c r="G43" s="119" t="s">
        <v>868</v>
      </c>
      <c r="H43" s="119" t="s">
        <v>868</v>
      </c>
      <c r="I43" s="119" t="s">
        <v>868</v>
      </c>
      <c r="J43" s="119" t="s">
        <v>868</v>
      </c>
      <c r="K43" s="119" t="s">
        <v>868</v>
      </c>
      <c r="L43" s="119" t="s">
        <v>868</v>
      </c>
      <c r="M43" s="119" t="s">
        <v>868</v>
      </c>
      <c r="N43" s="119" t="s">
        <v>868</v>
      </c>
      <c r="O43" s="119" t="s">
        <v>868</v>
      </c>
      <c r="P43" s="119" t="s">
        <v>868</v>
      </c>
      <c r="Q43" s="119" t="s">
        <v>868</v>
      </c>
      <c r="R43" s="119" t="s">
        <v>868</v>
      </c>
      <c r="S43" s="119" t="s">
        <v>868</v>
      </c>
      <c r="T43" s="119" t="s">
        <v>868</v>
      </c>
      <c r="U43" s="119" t="s">
        <v>868</v>
      </c>
      <c r="V43" s="119" t="s">
        <v>868</v>
      </c>
      <c r="W43" s="119" t="s">
        <v>868</v>
      </c>
      <c r="X43" s="119" t="s">
        <v>868</v>
      </c>
      <c r="Y43" s="119" t="s">
        <v>868</v>
      </c>
      <c r="Z43" s="119" t="s">
        <v>868</v>
      </c>
      <c r="AA43" s="119" t="s">
        <v>868</v>
      </c>
      <c r="AB43" s="119" t="s">
        <v>868</v>
      </c>
      <c r="AC43" s="119" t="s">
        <v>868</v>
      </c>
      <c r="AD43" s="119" t="s">
        <v>868</v>
      </c>
      <c r="AE43" s="119" t="s">
        <v>868</v>
      </c>
      <c r="AF43" s="119" t="s">
        <v>868</v>
      </c>
      <c r="AG43" s="119" t="s">
        <v>868</v>
      </c>
      <c r="AH43" s="119" t="s">
        <v>868</v>
      </c>
      <c r="AI43" s="119" t="s">
        <v>868</v>
      </c>
      <c r="AJ43" s="119" t="s">
        <v>868</v>
      </c>
      <c r="AK43" s="119" t="s">
        <v>868</v>
      </c>
      <c r="AL43" s="119" t="s">
        <v>868</v>
      </c>
      <c r="AM43" s="119" t="s">
        <v>868</v>
      </c>
      <c r="AN43" s="119" t="s">
        <v>868</v>
      </c>
      <c r="AO43" s="119" t="s">
        <v>868</v>
      </c>
      <c r="AP43" s="119" t="s">
        <v>868</v>
      </c>
      <c r="AQ43" s="119" t="s">
        <v>868</v>
      </c>
      <c r="AR43" s="119" t="s">
        <v>868</v>
      </c>
      <c r="AS43" s="119" t="s">
        <v>868</v>
      </c>
      <c r="AT43" s="119" t="s">
        <v>868</v>
      </c>
      <c r="AU43" s="119" t="s">
        <v>868</v>
      </c>
      <c r="AV43" s="119" t="s">
        <v>868</v>
      </c>
      <c r="AW43" s="119" t="s">
        <v>868</v>
      </c>
      <c r="AX43" s="119" t="s">
        <v>868</v>
      </c>
      <c r="AY43" s="119" t="s">
        <v>868</v>
      </c>
      <c r="AZ43" s="119" t="s">
        <v>868</v>
      </c>
      <c r="BA43" s="119" t="s">
        <v>868</v>
      </c>
      <c r="BB43" s="119" t="s">
        <v>868</v>
      </c>
      <c r="BC43" s="119" t="s">
        <v>868</v>
      </c>
    </row>
    <row r="44" spans="1:55" s="36" customFormat="1" ht="58.5" x14ac:dyDescent="0.15">
      <c r="A44" s="117" t="s">
        <v>851</v>
      </c>
      <c r="B44" s="274" t="s">
        <v>852</v>
      </c>
      <c r="C44" s="118"/>
      <c r="D44" s="119" t="s">
        <v>868</v>
      </c>
      <c r="E44" s="119" t="s">
        <v>868</v>
      </c>
      <c r="F44" s="119" t="s">
        <v>868</v>
      </c>
      <c r="G44" s="119" t="s">
        <v>868</v>
      </c>
      <c r="H44" s="119" t="s">
        <v>868</v>
      </c>
      <c r="I44" s="119" t="s">
        <v>868</v>
      </c>
      <c r="J44" s="119" t="s">
        <v>868</v>
      </c>
      <c r="K44" s="119" t="s">
        <v>868</v>
      </c>
      <c r="L44" s="119" t="s">
        <v>868</v>
      </c>
      <c r="M44" s="119" t="s">
        <v>868</v>
      </c>
      <c r="N44" s="119" t="s">
        <v>868</v>
      </c>
      <c r="O44" s="119" t="s">
        <v>868</v>
      </c>
      <c r="P44" s="119" t="s">
        <v>868</v>
      </c>
      <c r="Q44" s="119" t="s">
        <v>868</v>
      </c>
      <c r="R44" s="119" t="s">
        <v>868</v>
      </c>
      <c r="S44" s="119" t="s">
        <v>868</v>
      </c>
      <c r="T44" s="119" t="s">
        <v>868</v>
      </c>
      <c r="U44" s="119" t="s">
        <v>868</v>
      </c>
      <c r="V44" s="119" t="s">
        <v>868</v>
      </c>
      <c r="W44" s="119" t="s">
        <v>868</v>
      </c>
      <c r="X44" s="119" t="s">
        <v>868</v>
      </c>
      <c r="Y44" s="119" t="s">
        <v>868</v>
      </c>
      <c r="Z44" s="119" t="s">
        <v>868</v>
      </c>
      <c r="AA44" s="119" t="s">
        <v>868</v>
      </c>
      <c r="AB44" s="119" t="s">
        <v>868</v>
      </c>
      <c r="AC44" s="119" t="s">
        <v>868</v>
      </c>
      <c r="AD44" s="119" t="s">
        <v>868</v>
      </c>
      <c r="AE44" s="119" t="s">
        <v>868</v>
      </c>
      <c r="AF44" s="119" t="s">
        <v>868</v>
      </c>
      <c r="AG44" s="119" t="s">
        <v>868</v>
      </c>
      <c r="AH44" s="119" t="s">
        <v>868</v>
      </c>
      <c r="AI44" s="119" t="s">
        <v>868</v>
      </c>
      <c r="AJ44" s="119" t="s">
        <v>868</v>
      </c>
      <c r="AK44" s="119" t="s">
        <v>868</v>
      </c>
      <c r="AL44" s="119" t="s">
        <v>868</v>
      </c>
      <c r="AM44" s="119" t="s">
        <v>868</v>
      </c>
      <c r="AN44" s="119" t="s">
        <v>868</v>
      </c>
      <c r="AO44" s="119" t="s">
        <v>868</v>
      </c>
      <c r="AP44" s="119" t="s">
        <v>868</v>
      </c>
      <c r="AQ44" s="119" t="s">
        <v>868</v>
      </c>
      <c r="AR44" s="119" t="s">
        <v>868</v>
      </c>
      <c r="AS44" s="119" t="s">
        <v>868</v>
      </c>
      <c r="AT44" s="119" t="s">
        <v>868</v>
      </c>
      <c r="AU44" s="119" t="s">
        <v>868</v>
      </c>
      <c r="AV44" s="119" t="s">
        <v>868</v>
      </c>
      <c r="AW44" s="119" t="s">
        <v>868</v>
      </c>
      <c r="AX44" s="119" t="s">
        <v>868</v>
      </c>
      <c r="AY44" s="119" t="s">
        <v>868</v>
      </c>
      <c r="AZ44" s="119" t="s">
        <v>868</v>
      </c>
      <c r="BA44" s="119" t="s">
        <v>868</v>
      </c>
      <c r="BB44" s="119" t="s">
        <v>868</v>
      </c>
      <c r="BC44" s="119" t="s">
        <v>868</v>
      </c>
    </row>
    <row r="45" spans="1:55" s="36" customFormat="1" ht="58.5" x14ac:dyDescent="0.15">
      <c r="A45" s="117" t="s">
        <v>853</v>
      </c>
      <c r="B45" s="274" t="s">
        <v>854</v>
      </c>
      <c r="C45" s="118"/>
      <c r="D45" s="119" t="s">
        <v>868</v>
      </c>
      <c r="E45" s="119" t="s">
        <v>868</v>
      </c>
      <c r="F45" s="119" t="s">
        <v>868</v>
      </c>
      <c r="G45" s="119" t="s">
        <v>868</v>
      </c>
      <c r="H45" s="119" t="s">
        <v>868</v>
      </c>
      <c r="I45" s="119" t="s">
        <v>868</v>
      </c>
      <c r="J45" s="119" t="s">
        <v>868</v>
      </c>
      <c r="K45" s="119" t="s">
        <v>868</v>
      </c>
      <c r="L45" s="119" t="s">
        <v>868</v>
      </c>
      <c r="M45" s="119" t="s">
        <v>868</v>
      </c>
      <c r="N45" s="119" t="s">
        <v>868</v>
      </c>
      <c r="O45" s="119" t="s">
        <v>868</v>
      </c>
      <c r="P45" s="119" t="s">
        <v>868</v>
      </c>
      <c r="Q45" s="119" t="s">
        <v>868</v>
      </c>
      <c r="R45" s="119" t="s">
        <v>868</v>
      </c>
      <c r="S45" s="119" t="s">
        <v>868</v>
      </c>
      <c r="T45" s="119" t="s">
        <v>868</v>
      </c>
      <c r="U45" s="119" t="s">
        <v>868</v>
      </c>
      <c r="V45" s="119" t="s">
        <v>868</v>
      </c>
      <c r="W45" s="119" t="s">
        <v>868</v>
      </c>
      <c r="X45" s="119" t="s">
        <v>868</v>
      </c>
      <c r="Y45" s="119" t="s">
        <v>868</v>
      </c>
      <c r="Z45" s="119" t="s">
        <v>868</v>
      </c>
      <c r="AA45" s="119" t="s">
        <v>868</v>
      </c>
      <c r="AB45" s="119" t="s">
        <v>868</v>
      </c>
      <c r="AC45" s="119" t="s">
        <v>868</v>
      </c>
      <c r="AD45" s="119" t="s">
        <v>868</v>
      </c>
      <c r="AE45" s="119" t="s">
        <v>868</v>
      </c>
      <c r="AF45" s="119" t="s">
        <v>868</v>
      </c>
      <c r="AG45" s="119" t="s">
        <v>868</v>
      </c>
      <c r="AH45" s="119" t="s">
        <v>868</v>
      </c>
      <c r="AI45" s="119" t="s">
        <v>868</v>
      </c>
      <c r="AJ45" s="119" t="s">
        <v>868</v>
      </c>
      <c r="AK45" s="119" t="s">
        <v>868</v>
      </c>
      <c r="AL45" s="119" t="s">
        <v>868</v>
      </c>
      <c r="AM45" s="119" t="s">
        <v>868</v>
      </c>
      <c r="AN45" s="119" t="s">
        <v>868</v>
      </c>
      <c r="AO45" s="119" t="s">
        <v>868</v>
      </c>
      <c r="AP45" s="119" t="s">
        <v>868</v>
      </c>
      <c r="AQ45" s="119" t="s">
        <v>868</v>
      </c>
      <c r="AR45" s="119" t="s">
        <v>868</v>
      </c>
      <c r="AS45" s="119" t="s">
        <v>868</v>
      </c>
      <c r="AT45" s="119" t="s">
        <v>868</v>
      </c>
      <c r="AU45" s="119" t="s">
        <v>868</v>
      </c>
      <c r="AV45" s="119" t="s">
        <v>868</v>
      </c>
      <c r="AW45" s="119" t="s">
        <v>868</v>
      </c>
      <c r="AX45" s="119" t="s">
        <v>868</v>
      </c>
      <c r="AY45" s="119" t="s">
        <v>868</v>
      </c>
      <c r="AZ45" s="119" t="s">
        <v>868</v>
      </c>
      <c r="BA45" s="119" t="s">
        <v>868</v>
      </c>
      <c r="BB45" s="119" t="s">
        <v>868</v>
      </c>
      <c r="BC45" s="119" t="s">
        <v>868</v>
      </c>
    </row>
    <row r="46" spans="1:55" s="36" customFormat="1" ht="48.75" x14ac:dyDescent="0.15">
      <c r="A46" s="117" t="s">
        <v>855</v>
      </c>
      <c r="B46" s="274" t="s">
        <v>856</v>
      </c>
      <c r="C46" s="118"/>
      <c r="D46" s="119" t="s">
        <v>868</v>
      </c>
      <c r="E46" s="119" t="s">
        <v>868</v>
      </c>
      <c r="F46" s="119" t="s">
        <v>868</v>
      </c>
      <c r="G46" s="119" t="s">
        <v>868</v>
      </c>
      <c r="H46" s="119" t="s">
        <v>868</v>
      </c>
      <c r="I46" s="119" t="s">
        <v>868</v>
      </c>
      <c r="J46" s="119" t="s">
        <v>868</v>
      </c>
      <c r="K46" s="119" t="s">
        <v>868</v>
      </c>
      <c r="L46" s="119" t="s">
        <v>868</v>
      </c>
      <c r="M46" s="119" t="s">
        <v>868</v>
      </c>
      <c r="N46" s="119" t="s">
        <v>868</v>
      </c>
      <c r="O46" s="119" t="s">
        <v>868</v>
      </c>
      <c r="P46" s="119" t="s">
        <v>868</v>
      </c>
      <c r="Q46" s="119" t="s">
        <v>868</v>
      </c>
      <c r="R46" s="119" t="s">
        <v>868</v>
      </c>
      <c r="S46" s="119" t="s">
        <v>868</v>
      </c>
      <c r="T46" s="119" t="s">
        <v>868</v>
      </c>
      <c r="U46" s="119" t="s">
        <v>868</v>
      </c>
      <c r="V46" s="119" t="s">
        <v>868</v>
      </c>
      <c r="W46" s="119" t="s">
        <v>868</v>
      </c>
      <c r="X46" s="119" t="s">
        <v>868</v>
      </c>
      <c r="Y46" s="119" t="s">
        <v>868</v>
      </c>
      <c r="Z46" s="119" t="s">
        <v>868</v>
      </c>
      <c r="AA46" s="119" t="s">
        <v>868</v>
      </c>
      <c r="AB46" s="119" t="s">
        <v>868</v>
      </c>
      <c r="AC46" s="119" t="s">
        <v>868</v>
      </c>
      <c r="AD46" s="119" t="s">
        <v>868</v>
      </c>
      <c r="AE46" s="119" t="s">
        <v>868</v>
      </c>
      <c r="AF46" s="119" t="s">
        <v>868</v>
      </c>
      <c r="AG46" s="119" t="s">
        <v>868</v>
      </c>
      <c r="AH46" s="119" t="s">
        <v>868</v>
      </c>
      <c r="AI46" s="119" t="s">
        <v>868</v>
      </c>
      <c r="AJ46" s="119" t="s">
        <v>868</v>
      </c>
      <c r="AK46" s="119" t="s">
        <v>868</v>
      </c>
      <c r="AL46" s="119" t="s">
        <v>868</v>
      </c>
      <c r="AM46" s="119" t="s">
        <v>868</v>
      </c>
      <c r="AN46" s="119" t="s">
        <v>868</v>
      </c>
      <c r="AO46" s="119" t="s">
        <v>868</v>
      </c>
      <c r="AP46" s="119" t="s">
        <v>868</v>
      </c>
      <c r="AQ46" s="119" t="s">
        <v>868</v>
      </c>
      <c r="AR46" s="119" t="s">
        <v>868</v>
      </c>
      <c r="AS46" s="119" t="s">
        <v>868</v>
      </c>
      <c r="AT46" s="119" t="s">
        <v>868</v>
      </c>
      <c r="AU46" s="119" t="s">
        <v>868</v>
      </c>
      <c r="AV46" s="119" t="s">
        <v>868</v>
      </c>
      <c r="AW46" s="119" t="s">
        <v>868</v>
      </c>
      <c r="AX46" s="119" t="s">
        <v>868</v>
      </c>
      <c r="AY46" s="119" t="s">
        <v>868</v>
      </c>
      <c r="AZ46" s="119" t="s">
        <v>868</v>
      </c>
      <c r="BA46" s="119" t="s">
        <v>868</v>
      </c>
      <c r="BB46" s="119" t="s">
        <v>868</v>
      </c>
      <c r="BC46" s="119" t="s">
        <v>868</v>
      </c>
    </row>
    <row r="47" spans="1:55" s="36" customFormat="1" ht="48.75" x14ac:dyDescent="0.15">
      <c r="A47" s="117" t="s">
        <v>857</v>
      </c>
      <c r="B47" s="274" t="s">
        <v>858</v>
      </c>
      <c r="C47" s="118"/>
      <c r="D47" s="119" t="s">
        <v>868</v>
      </c>
      <c r="E47" s="119" t="s">
        <v>868</v>
      </c>
      <c r="F47" s="119" t="s">
        <v>868</v>
      </c>
      <c r="G47" s="119" t="s">
        <v>868</v>
      </c>
      <c r="H47" s="119" t="s">
        <v>868</v>
      </c>
      <c r="I47" s="119" t="s">
        <v>868</v>
      </c>
      <c r="J47" s="119" t="s">
        <v>868</v>
      </c>
      <c r="K47" s="119" t="s">
        <v>868</v>
      </c>
      <c r="L47" s="119" t="s">
        <v>868</v>
      </c>
      <c r="M47" s="119" t="s">
        <v>868</v>
      </c>
      <c r="N47" s="119" t="s">
        <v>868</v>
      </c>
      <c r="O47" s="119" t="s">
        <v>868</v>
      </c>
      <c r="P47" s="119" t="s">
        <v>868</v>
      </c>
      <c r="Q47" s="119" t="s">
        <v>868</v>
      </c>
      <c r="R47" s="119" t="s">
        <v>868</v>
      </c>
      <c r="S47" s="119" t="s">
        <v>868</v>
      </c>
      <c r="T47" s="119" t="s">
        <v>868</v>
      </c>
      <c r="U47" s="119" t="s">
        <v>868</v>
      </c>
      <c r="V47" s="119" t="s">
        <v>868</v>
      </c>
      <c r="W47" s="119" t="s">
        <v>868</v>
      </c>
      <c r="X47" s="119" t="s">
        <v>868</v>
      </c>
      <c r="Y47" s="119" t="s">
        <v>868</v>
      </c>
      <c r="Z47" s="119" t="s">
        <v>868</v>
      </c>
      <c r="AA47" s="119" t="s">
        <v>868</v>
      </c>
      <c r="AB47" s="119" t="s">
        <v>868</v>
      </c>
      <c r="AC47" s="119" t="s">
        <v>868</v>
      </c>
      <c r="AD47" s="119" t="s">
        <v>868</v>
      </c>
      <c r="AE47" s="119" t="s">
        <v>868</v>
      </c>
      <c r="AF47" s="119" t="s">
        <v>868</v>
      </c>
      <c r="AG47" s="119" t="s">
        <v>868</v>
      </c>
      <c r="AH47" s="119" t="s">
        <v>868</v>
      </c>
      <c r="AI47" s="119" t="s">
        <v>868</v>
      </c>
      <c r="AJ47" s="119" t="s">
        <v>868</v>
      </c>
      <c r="AK47" s="119" t="s">
        <v>868</v>
      </c>
      <c r="AL47" s="119" t="s">
        <v>868</v>
      </c>
      <c r="AM47" s="119" t="s">
        <v>868</v>
      </c>
      <c r="AN47" s="119" t="s">
        <v>868</v>
      </c>
      <c r="AO47" s="119" t="s">
        <v>868</v>
      </c>
      <c r="AP47" s="119" t="s">
        <v>868</v>
      </c>
      <c r="AQ47" s="119" t="s">
        <v>868</v>
      </c>
      <c r="AR47" s="119" t="s">
        <v>868</v>
      </c>
      <c r="AS47" s="119" t="s">
        <v>868</v>
      </c>
      <c r="AT47" s="119" t="s">
        <v>868</v>
      </c>
      <c r="AU47" s="119" t="s">
        <v>868</v>
      </c>
      <c r="AV47" s="119" t="s">
        <v>868</v>
      </c>
      <c r="AW47" s="119" t="s">
        <v>868</v>
      </c>
      <c r="AX47" s="119" t="s">
        <v>868</v>
      </c>
      <c r="AY47" s="119" t="s">
        <v>868</v>
      </c>
      <c r="AZ47" s="119" t="s">
        <v>868</v>
      </c>
      <c r="BA47" s="119" t="s">
        <v>868</v>
      </c>
      <c r="BB47" s="119" t="s">
        <v>868</v>
      </c>
      <c r="BC47" s="119" t="s">
        <v>868</v>
      </c>
    </row>
    <row r="48" spans="1:55" s="36" customFormat="1" ht="29.25" x14ac:dyDescent="0.15">
      <c r="A48" s="117" t="s">
        <v>444</v>
      </c>
      <c r="B48" s="274" t="s">
        <v>859</v>
      </c>
      <c r="C48" s="118"/>
      <c r="D48" s="276">
        <f>D49+D61+D82</f>
        <v>12.22</v>
      </c>
      <c r="E48" s="276">
        <f t="shared" ref="E48:BC48" si="3">E49+E61+E82</f>
        <v>0</v>
      </c>
      <c r="F48" s="276">
        <f t="shared" si="3"/>
        <v>0</v>
      </c>
      <c r="G48" s="276">
        <f t="shared" si="3"/>
        <v>0</v>
      </c>
      <c r="H48" s="276">
        <f t="shared" si="3"/>
        <v>0</v>
      </c>
      <c r="I48" s="276">
        <f t="shared" si="3"/>
        <v>0</v>
      </c>
      <c r="J48" s="276">
        <f t="shared" si="3"/>
        <v>0</v>
      </c>
      <c r="K48" s="276">
        <f t="shared" si="3"/>
        <v>0</v>
      </c>
      <c r="L48" s="276">
        <f t="shared" si="3"/>
        <v>0</v>
      </c>
      <c r="M48" s="276">
        <f t="shared" si="3"/>
        <v>0</v>
      </c>
      <c r="N48" s="276">
        <f t="shared" si="3"/>
        <v>0</v>
      </c>
      <c r="O48" s="276">
        <f t="shared" si="3"/>
        <v>0</v>
      </c>
      <c r="P48" s="276">
        <f t="shared" si="3"/>
        <v>0</v>
      </c>
      <c r="Q48" s="276">
        <f t="shared" si="3"/>
        <v>0</v>
      </c>
      <c r="R48" s="276">
        <f t="shared" si="3"/>
        <v>0</v>
      </c>
      <c r="S48" s="276">
        <f t="shared" si="3"/>
        <v>0</v>
      </c>
      <c r="T48" s="276">
        <f t="shared" si="3"/>
        <v>0</v>
      </c>
      <c r="U48" s="276">
        <f t="shared" si="3"/>
        <v>0</v>
      </c>
      <c r="V48" s="276">
        <f t="shared" si="3"/>
        <v>0</v>
      </c>
      <c r="W48" s="276">
        <f t="shared" si="3"/>
        <v>0</v>
      </c>
      <c r="X48" s="276">
        <f t="shared" si="3"/>
        <v>0</v>
      </c>
      <c r="Y48" s="276">
        <f t="shared" si="3"/>
        <v>0</v>
      </c>
      <c r="Z48" s="276">
        <f t="shared" si="3"/>
        <v>0</v>
      </c>
      <c r="AA48" s="294">
        <f t="shared" si="3"/>
        <v>0</v>
      </c>
      <c r="AB48" s="276">
        <f t="shared" si="3"/>
        <v>0</v>
      </c>
      <c r="AC48" s="276">
        <f t="shared" si="3"/>
        <v>0</v>
      </c>
      <c r="AD48" s="276">
        <f t="shared" si="3"/>
        <v>18.387999999999998</v>
      </c>
      <c r="AE48" s="276">
        <f t="shared" si="3"/>
        <v>0</v>
      </c>
      <c r="AF48" s="276">
        <f t="shared" si="3"/>
        <v>0</v>
      </c>
      <c r="AG48" s="276">
        <f t="shared" si="3"/>
        <v>0</v>
      </c>
      <c r="AH48" s="276">
        <f t="shared" si="3"/>
        <v>0</v>
      </c>
      <c r="AI48" s="276">
        <f t="shared" si="3"/>
        <v>0</v>
      </c>
      <c r="AJ48" s="276">
        <f t="shared" si="3"/>
        <v>0</v>
      </c>
      <c r="AK48" s="276">
        <f t="shared" si="3"/>
        <v>0</v>
      </c>
      <c r="AL48" s="276">
        <f t="shared" si="3"/>
        <v>0</v>
      </c>
      <c r="AM48" s="276">
        <f t="shared" si="3"/>
        <v>0</v>
      </c>
      <c r="AN48" s="276">
        <f t="shared" si="3"/>
        <v>0</v>
      </c>
      <c r="AO48" s="276">
        <f t="shared" si="3"/>
        <v>0</v>
      </c>
      <c r="AP48" s="276">
        <f t="shared" si="3"/>
        <v>0</v>
      </c>
      <c r="AQ48" s="294">
        <f t="shared" si="3"/>
        <v>0</v>
      </c>
      <c r="AR48" s="294">
        <f t="shared" si="3"/>
        <v>0</v>
      </c>
      <c r="AS48" s="276">
        <f t="shared" si="3"/>
        <v>0</v>
      </c>
      <c r="AT48" s="276">
        <f t="shared" si="3"/>
        <v>0</v>
      </c>
      <c r="AU48" s="276">
        <f t="shared" si="3"/>
        <v>0</v>
      </c>
      <c r="AV48" s="294">
        <f t="shared" si="3"/>
        <v>0</v>
      </c>
      <c r="AW48" s="294">
        <f t="shared" si="3"/>
        <v>0</v>
      </c>
      <c r="AX48" s="276">
        <f t="shared" si="3"/>
        <v>0</v>
      </c>
      <c r="AY48" s="294">
        <f t="shared" si="3"/>
        <v>0</v>
      </c>
      <c r="AZ48" s="276">
        <f t="shared" si="3"/>
        <v>0</v>
      </c>
      <c r="BA48" s="294">
        <f t="shared" si="3"/>
        <v>0</v>
      </c>
      <c r="BB48" s="294">
        <f t="shared" si="3"/>
        <v>0</v>
      </c>
      <c r="BC48" s="276">
        <f t="shared" si="3"/>
        <v>0</v>
      </c>
    </row>
    <row r="49" spans="1:55" s="36" customFormat="1" ht="48.75" x14ac:dyDescent="0.15">
      <c r="A49" s="117" t="s">
        <v>442</v>
      </c>
      <c r="B49" s="274" t="s">
        <v>860</v>
      </c>
      <c r="C49" s="118"/>
      <c r="D49" s="276">
        <f>D50</f>
        <v>1.202</v>
      </c>
      <c r="E49" s="276">
        <f t="shared" ref="E49:BC49" si="4">E50</f>
        <v>0</v>
      </c>
      <c r="F49" s="276">
        <f t="shared" si="4"/>
        <v>0</v>
      </c>
      <c r="G49" s="276">
        <f t="shared" si="4"/>
        <v>0</v>
      </c>
      <c r="H49" s="276">
        <f t="shared" si="4"/>
        <v>0</v>
      </c>
      <c r="I49" s="276">
        <f t="shared" si="4"/>
        <v>0</v>
      </c>
      <c r="J49" s="276">
        <f t="shared" si="4"/>
        <v>0</v>
      </c>
      <c r="K49" s="276">
        <f t="shared" si="4"/>
        <v>0</v>
      </c>
      <c r="L49" s="276">
        <f t="shared" si="4"/>
        <v>0</v>
      </c>
      <c r="M49" s="276">
        <f t="shared" si="4"/>
        <v>0</v>
      </c>
      <c r="N49" s="276">
        <f t="shared" si="4"/>
        <v>0</v>
      </c>
      <c r="O49" s="276">
        <f t="shared" si="4"/>
        <v>0</v>
      </c>
      <c r="P49" s="276">
        <f t="shared" si="4"/>
        <v>0</v>
      </c>
      <c r="Q49" s="276">
        <f t="shared" si="4"/>
        <v>0</v>
      </c>
      <c r="R49" s="276">
        <f t="shared" si="4"/>
        <v>0</v>
      </c>
      <c r="S49" s="276">
        <f t="shared" si="4"/>
        <v>0</v>
      </c>
      <c r="T49" s="276">
        <f t="shared" si="4"/>
        <v>0</v>
      </c>
      <c r="U49" s="276">
        <f t="shared" si="4"/>
        <v>0</v>
      </c>
      <c r="V49" s="276">
        <f t="shared" si="4"/>
        <v>0</v>
      </c>
      <c r="W49" s="276">
        <f t="shared" si="4"/>
        <v>0</v>
      </c>
      <c r="X49" s="276">
        <f t="shared" si="4"/>
        <v>0</v>
      </c>
      <c r="Y49" s="276">
        <f t="shared" si="4"/>
        <v>0</v>
      </c>
      <c r="Z49" s="276">
        <f t="shared" si="4"/>
        <v>0</v>
      </c>
      <c r="AA49" s="294">
        <f t="shared" si="4"/>
        <v>0</v>
      </c>
      <c r="AB49" s="276">
        <f t="shared" si="4"/>
        <v>0</v>
      </c>
      <c r="AC49" s="276">
        <f t="shared" si="4"/>
        <v>0</v>
      </c>
      <c r="AD49" s="276">
        <f t="shared" si="4"/>
        <v>1.002</v>
      </c>
      <c r="AE49" s="276">
        <f t="shared" si="4"/>
        <v>0</v>
      </c>
      <c r="AF49" s="276">
        <f t="shared" si="4"/>
        <v>0</v>
      </c>
      <c r="AG49" s="276">
        <f t="shared" si="4"/>
        <v>0</v>
      </c>
      <c r="AH49" s="276">
        <f t="shared" si="4"/>
        <v>0</v>
      </c>
      <c r="AI49" s="276">
        <f t="shared" si="4"/>
        <v>0</v>
      </c>
      <c r="AJ49" s="276">
        <f t="shared" si="4"/>
        <v>0</v>
      </c>
      <c r="AK49" s="276">
        <f t="shared" si="4"/>
        <v>0</v>
      </c>
      <c r="AL49" s="276">
        <f t="shared" si="4"/>
        <v>0</v>
      </c>
      <c r="AM49" s="276">
        <f t="shared" si="4"/>
        <v>0</v>
      </c>
      <c r="AN49" s="276">
        <f t="shared" si="4"/>
        <v>0</v>
      </c>
      <c r="AO49" s="276">
        <f t="shared" si="4"/>
        <v>0</v>
      </c>
      <c r="AP49" s="276">
        <f t="shared" si="4"/>
        <v>0</v>
      </c>
      <c r="AQ49" s="276">
        <f t="shared" si="4"/>
        <v>0</v>
      </c>
      <c r="AR49" s="276">
        <f t="shared" si="4"/>
        <v>0</v>
      </c>
      <c r="AS49" s="276">
        <f t="shared" si="4"/>
        <v>0</v>
      </c>
      <c r="AT49" s="276">
        <f t="shared" si="4"/>
        <v>0</v>
      </c>
      <c r="AU49" s="276">
        <f t="shared" si="4"/>
        <v>0</v>
      </c>
      <c r="AV49" s="276">
        <f t="shared" si="4"/>
        <v>0</v>
      </c>
      <c r="AW49" s="276">
        <f t="shared" si="4"/>
        <v>0</v>
      </c>
      <c r="AX49" s="276">
        <f t="shared" si="4"/>
        <v>0</v>
      </c>
      <c r="AY49" s="294">
        <f t="shared" si="4"/>
        <v>0</v>
      </c>
      <c r="AZ49" s="276">
        <f t="shared" si="4"/>
        <v>0</v>
      </c>
      <c r="BA49" s="294">
        <f t="shared" si="4"/>
        <v>0</v>
      </c>
      <c r="BB49" s="294">
        <f t="shared" si="4"/>
        <v>0</v>
      </c>
      <c r="BC49" s="276">
        <f t="shared" si="4"/>
        <v>0</v>
      </c>
    </row>
    <row r="50" spans="1:55" s="36" customFormat="1" ht="19.5" x14ac:dyDescent="0.15">
      <c r="A50" s="117" t="s">
        <v>440</v>
      </c>
      <c r="B50" s="274" t="s">
        <v>861</v>
      </c>
      <c r="C50" s="118"/>
      <c r="D50" s="276">
        <f>SUM(D51:D59)</f>
        <v>1.202</v>
      </c>
      <c r="E50" s="276">
        <f t="shared" ref="E50:BC50" si="5">SUM(E51:E59)</f>
        <v>0</v>
      </c>
      <c r="F50" s="276">
        <f t="shared" si="5"/>
        <v>0</v>
      </c>
      <c r="G50" s="276">
        <f t="shared" si="5"/>
        <v>0</v>
      </c>
      <c r="H50" s="276">
        <f t="shared" si="5"/>
        <v>0</v>
      </c>
      <c r="I50" s="276">
        <f t="shared" si="5"/>
        <v>0</v>
      </c>
      <c r="J50" s="276">
        <f t="shared" si="5"/>
        <v>0</v>
      </c>
      <c r="K50" s="276">
        <f t="shared" si="5"/>
        <v>0</v>
      </c>
      <c r="L50" s="276">
        <f t="shared" si="5"/>
        <v>0</v>
      </c>
      <c r="M50" s="276">
        <f t="shared" si="5"/>
        <v>0</v>
      </c>
      <c r="N50" s="276">
        <f t="shared" si="5"/>
        <v>0</v>
      </c>
      <c r="O50" s="276">
        <f t="shared" si="5"/>
        <v>0</v>
      </c>
      <c r="P50" s="276">
        <f t="shared" si="5"/>
        <v>0</v>
      </c>
      <c r="Q50" s="276">
        <f t="shared" si="5"/>
        <v>0</v>
      </c>
      <c r="R50" s="276">
        <f t="shared" si="5"/>
        <v>0</v>
      </c>
      <c r="S50" s="276">
        <f t="shared" si="5"/>
        <v>0</v>
      </c>
      <c r="T50" s="276">
        <f t="shared" si="5"/>
        <v>0</v>
      </c>
      <c r="U50" s="276">
        <f t="shared" si="5"/>
        <v>0</v>
      </c>
      <c r="V50" s="276">
        <f t="shared" si="5"/>
        <v>0</v>
      </c>
      <c r="W50" s="276">
        <f t="shared" si="5"/>
        <v>0</v>
      </c>
      <c r="X50" s="276">
        <f t="shared" si="5"/>
        <v>0</v>
      </c>
      <c r="Y50" s="276">
        <f t="shared" si="5"/>
        <v>0</v>
      </c>
      <c r="Z50" s="276">
        <f t="shared" si="5"/>
        <v>0</v>
      </c>
      <c r="AA50" s="294">
        <f t="shared" si="5"/>
        <v>0</v>
      </c>
      <c r="AB50" s="276">
        <f t="shared" si="5"/>
        <v>0</v>
      </c>
      <c r="AC50" s="276">
        <f t="shared" si="5"/>
        <v>0</v>
      </c>
      <c r="AD50" s="276">
        <f t="shared" si="5"/>
        <v>1.002</v>
      </c>
      <c r="AE50" s="276">
        <f t="shared" si="5"/>
        <v>0</v>
      </c>
      <c r="AF50" s="276">
        <f t="shared" si="5"/>
        <v>0</v>
      </c>
      <c r="AG50" s="276">
        <f t="shared" si="5"/>
        <v>0</v>
      </c>
      <c r="AH50" s="276">
        <f t="shared" si="5"/>
        <v>0</v>
      </c>
      <c r="AI50" s="276">
        <f t="shared" si="5"/>
        <v>0</v>
      </c>
      <c r="AJ50" s="276">
        <f t="shared" si="5"/>
        <v>0</v>
      </c>
      <c r="AK50" s="276">
        <f t="shared" si="5"/>
        <v>0</v>
      </c>
      <c r="AL50" s="276">
        <f t="shared" si="5"/>
        <v>0</v>
      </c>
      <c r="AM50" s="276">
        <f t="shared" si="5"/>
        <v>0</v>
      </c>
      <c r="AN50" s="276">
        <f t="shared" si="5"/>
        <v>0</v>
      </c>
      <c r="AO50" s="276">
        <f t="shared" si="5"/>
        <v>0</v>
      </c>
      <c r="AP50" s="276">
        <f t="shared" si="5"/>
        <v>0</v>
      </c>
      <c r="AQ50" s="276">
        <f t="shared" si="5"/>
        <v>0</v>
      </c>
      <c r="AR50" s="276">
        <f t="shared" si="5"/>
        <v>0</v>
      </c>
      <c r="AS50" s="276">
        <f t="shared" si="5"/>
        <v>0</v>
      </c>
      <c r="AT50" s="276">
        <f t="shared" si="5"/>
        <v>0</v>
      </c>
      <c r="AU50" s="276">
        <f t="shared" si="5"/>
        <v>0</v>
      </c>
      <c r="AV50" s="276">
        <f t="shared" si="5"/>
        <v>0</v>
      </c>
      <c r="AW50" s="276">
        <f t="shared" si="5"/>
        <v>0</v>
      </c>
      <c r="AX50" s="276">
        <f t="shared" si="5"/>
        <v>0</v>
      </c>
      <c r="AY50" s="294">
        <f t="shared" si="5"/>
        <v>0</v>
      </c>
      <c r="AZ50" s="276">
        <f t="shared" si="5"/>
        <v>0</v>
      </c>
      <c r="BA50" s="294">
        <f t="shared" si="5"/>
        <v>0</v>
      </c>
      <c r="BB50" s="294">
        <f t="shared" si="5"/>
        <v>0</v>
      </c>
      <c r="BC50" s="276">
        <f t="shared" si="5"/>
        <v>0</v>
      </c>
    </row>
    <row r="51" spans="1:55" s="36" customFormat="1" ht="16.5" x14ac:dyDescent="0.15">
      <c r="A51" s="293" t="s">
        <v>440</v>
      </c>
      <c r="B51" s="275" t="str">
        <f>'10'!B50</f>
        <v>Замена КТП - 1 (без трансформатора) по адресу:  ул. Свободы</v>
      </c>
      <c r="C51" s="330" t="str">
        <f>'10'!C50</f>
        <v>O_GES_01</v>
      </c>
      <c r="D51" s="129">
        <v>0.24</v>
      </c>
      <c r="E51" s="118">
        <f t="shared" ref="E51" si="6">SUM(F51:I51)</f>
        <v>0</v>
      </c>
      <c r="F51" s="118">
        <f t="shared" ref="F51" si="7">K51+P51+U51+Z51</f>
        <v>0</v>
      </c>
      <c r="G51" s="118">
        <f t="shared" ref="G51" si="8">L51+Q51+V51+AA51</f>
        <v>0</v>
      </c>
      <c r="H51" s="118">
        <f t="shared" ref="H51" si="9">M51+R51+W51+AB51</f>
        <v>0</v>
      </c>
      <c r="I51" s="118">
        <f t="shared" ref="I51" si="10">N51+S51+X51+AC51</f>
        <v>0</v>
      </c>
      <c r="J51" s="118">
        <f t="shared" ref="J51" si="11">SUM(K51:N51)</f>
        <v>0</v>
      </c>
      <c r="K51" s="118"/>
      <c r="L51" s="118"/>
      <c r="M51" s="118"/>
      <c r="N51" s="118"/>
      <c r="O51" s="118">
        <f t="shared" ref="O51:O59" si="12">SUM(P51:S51)</f>
        <v>0</v>
      </c>
      <c r="P51" s="118"/>
      <c r="Q51" s="118"/>
      <c r="R51" s="118"/>
      <c r="S51" s="118"/>
      <c r="T51" s="118">
        <f t="shared" ref="T51:T59" si="13">SUM(U51:X51)</f>
        <v>0</v>
      </c>
      <c r="U51" s="118"/>
      <c r="V51" s="118"/>
      <c r="W51" s="118"/>
      <c r="X51" s="118"/>
      <c r="Y51" s="118">
        <f t="shared" ref="Y51:Y59" si="14">SUM(Z51:AC51)</f>
        <v>0</v>
      </c>
      <c r="Z51" s="118"/>
      <c r="AA51" s="118"/>
      <c r="AB51" s="118"/>
      <c r="AC51" s="118"/>
      <c r="AD51" s="129">
        <v>0.2</v>
      </c>
      <c r="AE51" s="118">
        <f t="shared" ref="AE51" si="15">SUM(AF51:AI51)</f>
        <v>0</v>
      </c>
      <c r="AF51" s="118">
        <f t="shared" ref="AF51" si="16">AK51+AP51+AU51+AZ51</f>
        <v>0</v>
      </c>
      <c r="AG51" s="118">
        <f t="shared" ref="AG51" si="17">AL51+AQ51+AV51+BA51</f>
        <v>0</v>
      </c>
      <c r="AH51" s="118">
        <f t="shared" ref="AH51" si="18">AM51+AR51+AW51+BB51</f>
        <v>0</v>
      </c>
      <c r="AI51" s="118">
        <f t="shared" ref="AI51" si="19">AN51+AS51+AX51+BC51</f>
        <v>0</v>
      </c>
      <c r="AJ51" s="118">
        <f t="shared" ref="AJ51" si="20">SUM(AK51:AN51)</f>
        <v>0</v>
      </c>
      <c r="AK51" s="118"/>
      <c r="AL51" s="118"/>
      <c r="AM51" s="118"/>
      <c r="AN51" s="118"/>
      <c r="AO51" s="118">
        <f t="shared" ref="AO51:AO59" si="21">SUM(AP51:AS51)</f>
        <v>0</v>
      </c>
      <c r="AP51" s="118"/>
      <c r="AQ51" s="118"/>
      <c r="AR51" s="118"/>
      <c r="AS51" s="118"/>
      <c r="AT51" s="118">
        <f t="shared" ref="AT51:AT59" si="22">SUM(AU51:AX51)</f>
        <v>0</v>
      </c>
      <c r="AU51" s="118"/>
      <c r="AV51" s="118"/>
      <c r="AW51" s="118"/>
      <c r="AX51" s="118"/>
      <c r="AY51" s="128">
        <f t="shared" ref="AY51:AY59" si="23">SUM(AZ51:BC51)</f>
        <v>0</v>
      </c>
      <c r="AZ51" s="118"/>
      <c r="BA51" s="128"/>
      <c r="BB51" s="128"/>
      <c r="BC51" s="118"/>
    </row>
    <row r="52" spans="1:55" s="36" customFormat="1" ht="16.5" x14ac:dyDescent="0.15">
      <c r="A52" s="293" t="s">
        <v>440</v>
      </c>
      <c r="B52" s="275" t="str">
        <f>'10'!B51</f>
        <v>Замена КТП - 2 (без трансформатора) по адресу:  ул. Свободы</v>
      </c>
      <c r="C52" s="330" t="str">
        <f>'10'!C51</f>
        <v>O_GES_02</v>
      </c>
      <c r="D52" s="129">
        <v>0.24099999999999999</v>
      </c>
      <c r="E52" s="118">
        <f t="shared" ref="E52:E59" si="24">SUM(F52:I52)</f>
        <v>0</v>
      </c>
      <c r="F52" s="118">
        <f t="shared" ref="F52:F59" si="25">K52+P52+U52+Z52</f>
        <v>0</v>
      </c>
      <c r="G52" s="118">
        <f t="shared" ref="G52:G59" si="26">L52+Q52+V52+AA52</f>
        <v>0</v>
      </c>
      <c r="H52" s="118">
        <f t="shared" ref="H52:H59" si="27">M52+R52+W52+AB52</f>
        <v>0</v>
      </c>
      <c r="I52" s="118">
        <f t="shared" ref="I52:I59" si="28">N52+S52+X52+AC52</f>
        <v>0</v>
      </c>
      <c r="J52" s="118">
        <f t="shared" ref="J52:J59" si="29">SUM(K52:N52)</f>
        <v>0</v>
      </c>
      <c r="K52" s="118"/>
      <c r="L52" s="118"/>
      <c r="M52" s="118"/>
      <c r="N52" s="118"/>
      <c r="O52" s="118">
        <f t="shared" si="12"/>
        <v>0</v>
      </c>
      <c r="P52" s="118"/>
      <c r="Q52" s="118"/>
      <c r="R52" s="118"/>
      <c r="S52" s="118"/>
      <c r="T52" s="118">
        <f t="shared" si="13"/>
        <v>0</v>
      </c>
      <c r="U52" s="118"/>
      <c r="V52" s="118"/>
      <c r="W52" s="118"/>
      <c r="X52" s="118"/>
      <c r="Y52" s="118">
        <f t="shared" si="14"/>
        <v>0</v>
      </c>
      <c r="Z52" s="118"/>
      <c r="AA52" s="118"/>
      <c r="AB52" s="118"/>
      <c r="AC52" s="118"/>
      <c r="AD52" s="129">
        <v>0.20100000000000001</v>
      </c>
      <c r="AE52" s="118">
        <f t="shared" ref="AE52:AE59" si="30">SUM(AF52:AI52)</f>
        <v>0</v>
      </c>
      <c r="AF52" s="118">
        <f t="shared" ref="AF52:AF59" si="31">AK52+AP52+AU52+AZ52</f>
        <v>0</v>
      </c>
      <c r="AG52" s="118">
        <f t="shared" ref="AG52:AG59" si="32">AL52+AQ52+AV52+BA52</f>
        <v>0</v>
      </c>
      <c r="AH52" s="118">
        <f t="shared" ref="AH52:AH59" si="33">AM52+AR52+AW52+BB52</f>
        <v>0</v>
      </c>
      <c r="AI52" s="118">
        <f t="shared" ref="AI52:AI59" si="34">AN52+AS52+AX52+BC52</f>
        <v>0</v>
      </c>
      <c r="AJ52" s="118">
        <f t="shared" ref="AJ52:AJ59" si="35">SUM(AK52:AN52)</f>
        <v>0</v>
      </c>
      <c r="AK52" s="118"/>
      <c r="AL52" s="118"/>
      <c r="AM52" s="118"/>
      <c r="AN52" s="118"/>
      <c r="AO52" s="118">
        <f t="shared" si="21"/>
        <v>0</v>
      </c>
      <c r="AP52" s="118"/>
      <c r="AQ52" s="118"/>
      <c r="AR52" s="118"/>
      <c r="AS52" s="118"/>
      <c r="AT52" s="118">
        <f t="shared" si="22"/>
        <v>0</v>
      </c>
      <c r="AU52" s="118"/>
      <c r="AV52" s="118"/>
      <c r="AW52" s="118"/>
      <c r="AX52" s="118"/>
      <c r="AY52" s="128">
        <f t="shared" si="23"/>
        <v>0</v>
      </c>
      <c r="AZ52" s="118"/>
      <c r="BA52" s="128"/>
      <c r="BB52" s="128"/>
      <c r="BC52" s="118"/>
    </row>
    <row r="53" spans="1:55" s="36" customFormat="1" ht="16.5" x14ac:dyDescent="0.15">
      <c r="A53" s="293" t="s">
        <v>440</v>
      </c>
      <c r="B53" s="275" t="str">
        <f>'10'!B52</f>
        <v>Замена КТП - 3 (без трансформатора) по адресу:  ул. Свободы</v>
      </c>
      <c r="C53" s="330" t="str">
        <f>'10'!C52</f>
        <v>O_GES_03</v>
      </c>
      <c r="D53" s="129">
        <v>0.24</v>
      </c>
      <c r="E53" s="118">
        <f t="shared" si="24"/>
        <v>0</v>
      </c>
      <c r="F53" s="118">
        <f t="shared" si="25"/>
        <v>0</v>
      </c>
      <c r="G53" s="118">
        <f t="shared" si="26"/>
        <v>0</v>
      </c>
      <c r="H53" s="118">
        <f t="shared" si="27"/>
        <v>0</v>
      </c>
      <c r="I53" s="118">
        <f t="shared" si="28"/>
        <v>0</v>
      </c>
      <c r="J53" s="118">
        <f t="shared" si="29"/>
        <v>0</v>
      </c>
      <c r="K53" s="118"/>
      <c r="L53" s="118"/>
      <c r="M53" s="118"/>
      <c r="N53" s="118"/>
      <c r="O53" s="118">
        <f t="shared" si="12"/>
        <v>0</v>
      </c>
      <c r="P53" s="118"/>
      <c r="Q53" s="118"/>
      <c r="R53" s="118"/>
      <c r="S53" s="118"/>
      <c r="T53" s="118">
        <f t="shared" si="13"/>
        <v>0</v>
      </c>
      <c r="U53" s="118"/>
      <c r="V53" s="118"/>
      <c r="W53" s="118"/>
      <c r="X53" s="118"/>
      <c r="Y53" s="118">
        <f t="shared" si="14"/>
        <v>0</v>
      </c>
      <c r="Z53" s="118"/>
      <c r="AA53" s="118"/>
      <c r="AB53" s="118"/>
      <c r="AC53" s="118"/>
      <c r="AD53" s="129">
        <v>0.2</v>
      </c>
      <c r="AE53" s="118">
        <f t="shared" si="30"/>
        <v>0</v>
      </c>
      <c r="AF53" s="118">
        <f t="shared" si="31"/>
        <v>0</v>
      </c>
      <c r="AG53" s="118">
        <f t="shared" si="32"/>
        <v>0</v>
      </c>
      <c r="AH53" s="118">
        <f t="shared" si="33"/>
        <v>0</v>
      </c>
      <c r="AI53" s="118">
        <f t="shared" si="34"/>
        <v>0</v>
      </c>
      <c r="AJ53" s="118">
        <f t="shared" si="35"/>
        <v>0</v>
      </c>
      <c r="AK53" s="118"/>
      <c r="AL53" s="118"/>
      <c r="AM53" s="118"/>
      <c r="AN53" s="118"/>
      <c r="AO53" s="118">
        <f t="shared" si="21"/>
        <v>0</v>
      </c>
      <c r="AP53" s="118"/>
      <c r="AQ53" s="118"/>
      <c r="AR53" s="118"/>
      <c r="AS53" s="118"/>
      <c r="AT53" s="118">
        <f t="shared" si="22"/>
        <v>0</v>
      </c>
      <c r="AU53" s="118"/>
      <c r="AV53" s="118"/>
      <c r="AW53" s="118"/>
      <c r="AX53" s="118"/>
      <c r="AY53" s="128">
        <f t="shared" si="23"/>
        <v>0</v>
      </c>
      <c r="AZ53" s="118"/>
      <c r="BA53" s="128"/>
      <c r="BB53" s="128"/>
      <c r="BC53" s="118"/>
    </row>
    <row r="54" spans="1:55" s="36" customFormat="1" ht="16.5" x14ac:dyDescent="0.15">
      <c r="A54" s="293" t="s">
        <v>440</v>
      </c>
      <c r="B54" s="275" t="str">
        <f>'10'!B53</f>
        <v>Замена КТП - 5 (без трансформатора) по адресу:  ул. Свободы</v>
      </c>
      <c r="C54" s="330" t="str">
        <f>'10'!C53</f>
        <v>O_GES_04</v>
      </c>
      <c r="D54" s="129">
        <v>0.24099999999999999</v>
      </c>
      <c r="E54" s="118">
        <f t="shared" si="24"/>
        <v>0</v>
      </c>
      <c r="F54" s="118">
        <f t="shared" si="25"/>
        <v>0</v>
      </c>
      <c r="G54" s="118">
        <f t="shared" si="26"/>
        <v>0</v>
      </c>
      <c r="H54" s="118">
        <f t="shared" si="27"/>
        <v>0</v>
      </c>
      <c r="I54" s="118">
        <f t="shared" si="28"/>
        <v>0</v>
      </c>
      <c r="J54" s="118">
        <f t="shared" si="29"/>
        <v>0</v>
      </c>
      <c r="K54" s="118"/>
      <c r="L54" s="118"/>
      <c r="M54" s="118"/>
      <c r="N54" s="118"/>
      <c r="O54" s="118">
        <f t="shared" si="12"/>
        <v>0</v>
      </c>
      <c r="P54" s="118"/>
      <c r="Q54" s="118"/>
      <c r="R54" s="118"/>
      <c r="S54" s="118"/>
      <c r="T54" s="118">
        <f t="shared" si="13"/>
        <v>0</v>
      </c>
      <c r="U54" s="118"/>
      <c r="V54" s="118"/>
      <c r="W54" s="118"/>
      <c r="X54" s="118"/>
      <c r="Y54" s="118">
        <f t="shared" si="14"/>
        <v>0</v>
      </c>
      <c r="Z54" s="118"/>
      <c r="AA54" s="118"/>
      <c r="AB54" s="118"/>
      <c r="AC54" s="118"/>
      <c r="AD54" s="129">
        <v>0.20100000000000001</v>
      </c>
      <c r="AE54" s="118">
        <f t="shared" si="30"/>
        <v>0</v>
      </c>
      <c r="AF54" s="118">
        <f t="shared" si="31"/>
        <v>0</v>
      </c>
      <c r="AG54" s="118">
        <f t="shared" si="32"/>
        <v>0</v>
      </c>
      <c r="AH54" s="118">
        <f t="shared" si="33"/>
        <v>0</v>
      </c>
      <c r="AI54" s="118">
        <f t="shared" si="34"/>
        <v>0</v>
      </c>
      <c r="AJ54" s="118">
        <f t="shared" si="35"/>
        <v>0</v>
      </c>
      <c r="AK54" s="118"/>
      <c r="AL54" s="118"/>
      <c r="AM54" s="118"/>
      <c r="AN54" s="118"/>
      <c r="AO54" s="118">
        <f t="shared" si="21"/>
        <v>0</v>
      </c>
      <c r="AP54" s="118"/>
      <c r="AQ54" s="118"/>
      <c r="AR54" s="118"/>
      <c r="AS54" s="118"/>
      <c r="AT54" s="118">
        <f t="shared" si="22"/>
        <v>0</v>
      </c>
      <c r="AU54" s="118"/>
      <c r="AV54" s="118"/>
      <c r="AW54" s="118"/>
      <c r="AX54" s="118"/>
      <c r="AY54" s="128">
        <f t="shared" si="23"/>
        <v>0</v>
      </c>
      <c r="AZ54" s="118"/>
      <c r="BA54" s="128"/>
      <c r="BB54" s="128"/>
      <c r="BC54" s="118"/>
    </row>
    <row r="55" spans="1:55" s="36" customFormat="1" ht="16.5" x14ac:dyDescent="0.15">
      <c r="A55" s="293" t="s">
        <v>440</v>
      </c>
      <c r="B55" s="275" t="str">
        <f>'10'!B54</f>
        <v>Замена КТП - 6 (без трансформатора) по адресу:  ул. Свободы</v>
      </c>
      <c r="C55" s="330" t="str">
        <f>'10'!C54</f>
        <v>O_GES_05</v>
      </c>
      <c r="D55" s="129">
        <v>0.24</v>
      </c>
      <c r="E55" s="118">
        <f t="shared" si="24"/>
        <v>0</v>
      </c>
      <c r="F55" s="118">
        <f t="shared" si="25"/>
        <v>0</v>
      </c>
      <c r="G55" s="118">
        <f t="shared" si="26"/>
        <v>0</v>
      </c>
      <c r="H55" s="118">
        <f t="shared" si="27"/>
        <v>0</v>
      </c>
      <c r="I55" s="118">
        <f t="shared" si="28"/>
        <v>0</v>
      </c>
      <c r="J55" s="118">
        <f t="shared" si="29"/>
        <v>0</v>
      </c>
      <c r="K55" s="118"/>
      <c r="L55" s="118"/>
      <c r="M55" s="118"/>
      <c r="N55" s="118"/>
      <c r="O55" s="118">
        <f t="shared" si="12"/>
        <v>0</v>
      </c>
      <c r="P55" s="118"/>
      <c r="Q55" s="118"/>
      <c r="R55" s="118"/>
      <c r="S55" s="118"/>
      <c r="T55" s="118">
        <f t="shared" si="13"/>
        <v>0</v>
      </c>
      <c r="U55" s="118"/>
      <c r="V55" s="118"/>
      <c r="W55" s="118"/>
      <c r="X55" s="118"/>
      <c r="Y55" s="118">
        <f t="shared" si="14"/>
        <v>0</v>
      </c>
      <c r="Z55" s="118"/>
      <c r="AA55" s="118"/>
      <c r="AB55" s="118"/>
      <c r="AC55" s="118"/>
      <c r="AD55" s="129">
        <v>0.2</v>
      </c>
      <c r="AE55" s="118">
        <f t="shared" si="30"/>
        <v>0</v>
      </c>
      <c r="AF55" s="118">
        <f t="shared" si="31"/>
        <v>0</v>
      </c>
      <c r="AG55" s="118">
        <f t="shared" si="32"/>
        <v>0</v>
      </c>
      <c r="AH55" s="118">
        <f t="shared" si="33"/>
        <v>0</v>
      </c>
      <c r="AI55" s="118">
        <f t="shared" si="34"/>
        <v>0</v>
      </c>
      <c r="AJ55" s="118">
        <f t="shared" si="35"/>
        <v>0</v>
      </c>
      <c r="AK55" s="118"/>
      <c r="AL55" s="118"/>
      <c r="AM55" s="118"/>
      <c r="AN55" s="118"/>
      <c r="AO55" s="118">
        <f t="shared" si="21"/>
        <v>0</v>
      </c>
      <c r="AP55" s="118"/>
      <c r="AQ55" s="118"/>
      <c r="AR55" s="118"/>
      <c r="AS55" s="118"/>
      <c r="AT55" s="118">
        <f t="shared" si="22"/>
        <v>0</v>
      </c>
      <c r="AU55" s="118"/>
      <c r="AV55" s="118"/>
      <c r="AW55" s="118"/>
      <c r="AX55" s="118"/>
      <c r="AY55" s="128">
        <f t="shared" si="23"/>
        <v>0</v>
      </c>
      <c r="AZ55" s="118"/>
      <c r="BA55" s="128"/>
      <c r="BB55" s="128"/>
      <c r="BC55" s="118"/>
    </row>
    <row r="56" spans="1:55" s="36" customFormat="1" ht="9.75" hidden="1" x14ac:dyDescent="0.15">
      <c r="A56" s="293" t="s">
        <v>440</v>
      </c>
      <c r="B56" s="275">
        <f>'10'!B55</f>
        <v>0</v>
      </c>
      <c r="C56" s="330">
        <f>'10'!C55</f>
        <v>0</v>
      </c>
      <c r="D56" s="129"/>
      <c r="E56" s="118">
        <f t="shared" si="24"/>
        <v>0</v>
      </c>
      <c r="F56" s="118">
        <f t="shared" si="25"/>
        <v>0</v>
      </c>
      <c r="G56" s="118">
        <f t="shared" si="26"/>
        <v>0</v>
      </c>
      <c r="H56" s="118">
        <f t="shared" si="27"/>
        <v>0</v>
      </c>
      <c r="I56" s="118">
        <f t="shared" si="28"/>
        <v>0</v>
      </c>
      <c r="J56" s="118">
        <f t="shared" si="29"/>
        <v>0</v>
      </c>
      <c r="K56" s="118"/>
      <c r="L56" s="118"/>
      <c r="M56" s="118"/>
      <c r="N56" s="118"/>
      <c r="O56" s="118">
        <f t="shared" si="12"/>
        <v>0</v>
      </c>
      <c r="P56" s="118"/>
      <c r="Q56" s="118"/>
      <c r="R56" s="118"/>
      <c r="S56" s="118"/>
      <c r="T56" s="118">
        <f t="shared" si="13"/>
        <v>0</v>
      </c>
      <c r="U56" s="118"/>
      <c r="V56" s="118"/>
      <c r="W56" s="118"/>
      <c r="X56" s="118"/>
      <c r="Y56" s="118">
        <f t="shared" si="14"/>
        <v>0</v>
      </c>
      <c r="Z56" s="118"/>
      <c r="AA56" s="118"/>
      <c r="AB56" s="118"/>
      <c r="AC56" s="118"/>
      <c r="AD56" s="129"/>
      <c r="AE56" s="118">
        <f t="shared" si="30"/>
        <v>0</v>
      </c>
      <c r="AF56" s="118">
        <f t="shared" si="31"/>
        <v>0</v>
      </c>
      <c r="AG56" s="118">
        <f t="shared" si="32"/>
        <v>0</v>
      </c>
      <c r="AH56" s="118">
        <f t="shared" si="33"/>
        <v>0</v>
      </c>
      <c r="AI56" s="118">
        <f t="shared" si="34"/>
        <v>0</v>
      </c>
      <c r="AJ56" s="118">
        <f t="shared" si="35"/>
        <v>0</v>
      </c>
      <c r="AK56" s="118"/>
      <c r="AL56" s="118"/>
      <c r="AM56" s="118"/>
      <c r="AN56" s="118"/>
      <c r="AO56" s="118">
        <f t="shared" si="21"/>
        <v>0</v>
      </c>
      <c r="AP56" s="118"/>
      <c r="AQ56" s="118"/>
      <c r="AR56" s="118"/>
      <c r="AS56" s="118"/>
      <c r="AT56" s="118">
        <f t="shared" si="22"/>
        <v>0</v>
      </c>
      <c r="AU56" s="118"/>
      <c r="AV56" s="118"/>
      <c r="AW56" s="118"/>
      <c r="AX56" s="118"/>
      <c r="AY56" s="128">
        <f t="shared" si="23"/>
        <v>0</v>
      </c>
      <c r="AZ56" s="118"/>
      <c r="BA56" s="128"/>
      <c r="BB56" s="128"/>
      <c r="BC56" s="118"/>
    </row>
    <row r="57" spans="1:55" s="36" customFormat="1" ht="9.75" hidden="1" x14ac:dyDescent="0.15">
      <c r="A57" s="293" t="s">
        <v>440</v>
      </c>
      <c r="B57" s="275">
        <f>'10'!B56</f>
        <v>0</v>
      </c>
      <c r="C57" s="330">
        <f>'10'!C56</f>
        <v>0</v>
      </c>
      <c r="D57" s="129"/>
      <c r="E57" s="118">
        <f t="shared" si="24"/>
        <v>0</v>
      </c>
      <c r="F57" s="118">
        <f t="shared" si="25"/>
        <v>0</v>
      </c>
      <c r="G57" s="118">
        <f t="shared" si="26"/>
        <v>0</v>
      </c>
      <c r="H57" s="118">
        <f t="shared" si="27"/>
        <v>0</v>
      </c>
      <c r="I57" s="118">
        <f t="shared" si="28"/>
        <v>0</v>
      </c>
      <c r="J57" s="118">
        <f t="shared" si="29"/>
        <v>0</v>
      </c>
      <c r="K57" s="118"/>
      <c r="L57" s="118"/>
      <c r="M57" s="118"/>
      <c r="N57" s="118"/>
      <c r="O57" s="118">
        <f t="shared" si="12"/>
        <v>0</v>
      </c>
      <c r="P57" s="118"/>
      <c r="Q57" s="118"/>
      <c r="R57" s="118"/>
      <c r="S57" s="118"/>
      <c r="T57" s="118">
        <f t="shared" si="13"/>
        <v>0</v>
      </c>
      <c r="U57" s="118"/>
      <c r="V57" s="118"/>
      <c r="W57" s="118"/>
      <c r="X57" s="118"/>
      <c r="Y57" s="118">
        <f t="shared" si="14"/>
        <v>0</v>
      </c>
      <c r="Z57" s="118"/>
      <c r="AA57" s="118"/>
      <c r="AB57" s="118"/>
      <c r="AC57" s="118"/>
      <c r="AD57" s="129"/>
      <c r="AE57" s="118">
        <f t="shared" si="30"/>
        <v>0</v>
      </c>
      <c r="AF57" s="118">
        <f t="shared" si="31"/>
        <v>0</v>
      </c>
      <c r="AG57" s="118">
        <f t="shared" si="32"/>
        <v>0</v>
      </c>
      <c r="AH57" s="118">
        <f t="shared" si="33"/>
        <v>0</v>
      </c>
      <c r="AI57" s="118">
        <f t="shared" si="34"/>
        <v>0</v>
      </c>
      <c r="AJ57" s="118">
        <f t="shared" si="35"/>
        <v>0</v>
      </c>
      <c r="AK57" s="118"/>
      <c r="AL57" s="118"/>
      <c r="AM57" s="118"/>
      <c r="AN57" s="118"/>
      <c r="AO57" s="118">
        <f t="shared" si="21"/>
        <v>0</v>
      </c>
      <c r="AP57" s="118"/>
      <c r="AQ57" s="118"/>
      <c r="AR57" s="118"/>
      <c r="AS57" s="118"/>
      <c r="AT57" s="118">
        <f t="shared" si="22"/>
        <v>0</v>
      </c>
      <c r="AU57" s="118"/>
      <c r="AV57" s="118"/>
      <c r="AW57" s="118"/>
      <c r="AX57" s="118"/>
      <c r="AY57" s="128">
        <f t="shared" si="23"/>
        <v>0</v>
      </c>
      <c r="AZ57" s="118"/>
      <c r="BA57" s="128"/>
      <c r="BB57" s="128"/>
      <c r="BC57" s="118"/>
    </row>
    <row r="58" spans="1:55" s="36" customFormat="1" ht="9.75" hidden="1" x14ac:dyDescent="0.15">
      <c r="A58" s="293" t="s">
        <v>440</v>
      </c>
      <c r="B58" s="275">
        <f>'10'!B57</f>
        <v>0</v>
      </c>
      <c r="C58" s="330">
        <f>'10'!C57</f>
        <v>0</v>
      </c>
      <c r="D58" s="129"/>
      <c r="E58" s="118">
        <f t="shared" si="24"/>
        <v>0</v>
      </c>
      <c r="F58" s="118">
        <f t="shared" si="25"/>
        <v>0</v>
      </c>
      <c r="G58" s="118">
        <f t="shared" si="26"/>
        <v>0</v>
      </c>
      <c r="H58" s="118">
        <f t="shared" si="27"/>
        <v>0</v>
      </c>
      <c r="I58" s="118">
        <f t="shared" si="28"/>
        <v>0</v>
      </c>
      <c r="J58" s="118">
        <f t="shared" si="29"/>
        <v>0</v>
      </c>
      <c r="K58" s="118"/>
      <c r="L58" s="118"/>
      <c r="M58" s="118"/>
      <c r="N58" s="118"/>
      <c r="O58" s="118">
        <f t="shared" si="12"/>
        <v>0</v>
      </c>
      <c r="P58" s="118"/>
      <c r="Q58" s="118"/>
      <c r="R58" s="118"/>
      <c r="S58" s="118"/>
      <c r="T58" s="118">
        <f t="shared" si="13"/>
        <v>0</v>
      </c>
      <c r="U58" s="118"/>
      <c r="V58" s="118"/>
      <c r="W58" s="118"/>
      <c r="X58" s="118"/>
      <c r="Y58" s="118">
        <f t="shared" si="14"/>
        <v>0</v>
      </c>
      <c r="Z58" s="118"/>
      <c r="AA58" s="118"/>
      <c r="AB58" s="118"/>
      <c r="AC58" s="118"/>
      <c r="AD58" s="129"/>
      <c r="AE58" s="118">
        <f t="shared" si="30"/>
        <v>0</v>
      </c>
      <c r="AF58" s="118">
        <f t="shared" si="31"/>
        <v>0</v>
      </c>
      <c r="AG58" s="118">
        <f t="shared" si="32"/>
        <v>0</v>
      </c>
      <c r="AH58" s="118">
        <f t="shared" si="33"/>
        <v>0</v>
      </c>
      <c r="AI58" s="118">
        <f t="shared" si="34"/>
        <v>0</v>
      </c>
      <c r="AJ58" s="118">
        <f t="shared" si="35"/>
        <v>0</v>
      </c>
      <c r="AK58" s="118"/>
      <c r="AL58" s="118"/>
      <c r="AM58" s="118"/>
      <c r="AN58" s="118"/>
      <c r="AO58" s="118">
        <f t="shared" si="21"/>
        <v>0</v>
      </c>
      <c r="AP58" s="118"/>
      <c r="AQ58" s="118"/>
      <c r="AR58" s="118"/>
      <c r="AS58" s="118"/>
      <c r="AT58" s="118">
        <f t="shared" si="22"/>
        <v>0</v>
      </c>
      <c r="AU58" s="118"/>
      <c r="AV58" s="118"/>
      <c r="AW58" s="118"/>
      <c r="AX58" s="118"/>
      <c r="AY58" s="128">
        <f t="shared" si="23"/>
        <v>0</v>
      </c>
      <c r="AZ58" s="118"/>
      <c r="BA58" s="128"/>
      <c r="BB58" s="128"/>
      <c r="BC58" s="118"/>
    </row>
    <row r="59" spans="1:55" s="36" customFormat="1" ht="9.75" hidden="1" x14ac:dyDescent="0.15">
      <c r="A59" s="293" t="s">
        <v>440</v>
      </c>
      <c r="B59" s="275">
        <f>'10'!B58</f>
        <v>0</v>
      </c>
      <c r="C59" s="330">
        <f>'10'!C58</f>
        <v>0</v>
      </c>
      <c r="D59" s="129"/>
      <c r="E59" s="118">
        <f t="shared" si="24"/>
        <v>0</v>
      </c>
      <c r="F59" s="118">
        <f t="shared" si="25"/>
        <v>0</v>
      </c>
      <c r="G59" s="118">
        <f t="shared" si="26"/>
        <v>0</v>
      </c>
      <c r="H59" s="118">
        <f t="shared" si="27"/>
        <v>0</v>
      </c>
      <c r="I59" s="118">
        <f t="shared" si="28"/>
        <v>0</v>
      </c>
      <c r="J59" s="118">
        <f t="shared" si="29"/>
        <v>0</v>
      </c>
      <c r="K59" s="118"/>
      <c r="L59" s="118"/>
      <c r="M59" s="118"/>
      <c r="N59" s="118"/>
      <c r="O59" s="118">
        <f t="shared" si="12"/>
        <v>0</v>
      </c>
      <c r="P59" s="118"/>
      <c r="Q59" s="118"/>
      <c r="R59" s="118"/>
      <c r="S59" s="118"/>
      <c r="T59" s="118">
        <f t="shared" si="13"/>
        <v>0</v>
      </c>
      <c r="U59" s="118"/>
      <c r="V59" s="118"/>
      <c r="W59" s="118"/>
      <c r="X59" s="118"/>
      <c r="Y59" s="118">
        <f t="shared" si="14"/>
        <v>0</v>
      </c>
      <c r="Z59" s="118"/>
      <c r="AA59" s="118"/>
      <c r="AB59" s="118"/>
      <c r="AC59" s="118"/>
      <c r="AD59" s="129"/>
      <c r="AE59" s="118">
        <f t="shared" si="30"/>
        <v>0</v>
      </c>
      <c r="AF59" s="118">
        <f t="shared" si="31"/>
        <v>0</v>
      </c>
      <c r="AG59" s="118">
        <f t="shared" si="32"/>
        <v>0</v>
      </c>
      <c r="AH59" s="118">
        <f t="shared" si="33"/>
        <v>0</v>
      </c>
      <c r="AI59" s="118">
        <f t="shared" si="34"/>
        <v>0</v>
      </c>
      <c r="AJ59" s="118">
        <f t="shared" si="35"/>
        <v>0</v>
      </c>
      <c r="AK59" s="118"/>
      <c r="AL59" s="118"/>
      <c r="AM59" s="118"/>
      <c r="AN59" s="118"/>
      <c r="AO59" s="118">
        <f t="shared" si="21"/>
        <v>0</v>
      </c>
      <c r="AP59" s="118"/>
      <c r="AQ59" s="118"/>
      <c r="AR59" s="118"/>
      <c r="AS59" s="118"/>
      <c r="AT59" s="118">
        <f t="shared" si="22"/>
        <v>0</v>
      </c>
      <c r="AU59" s="118"/>
      <c r="AV59" s="118"/>
      <c r="AW59" s="118"/>
      <c r="AX59" s="118"/>
      <c r="AY59" s="128">
        <f t="shared" si="23"/>
        <v>0</v>
      </c>
      <c r="AZ59" s="118"/>
      <c r="BA59" s="128"/>
      <c r="BB59" s="128"/>
      <c r="BC59" s="118"/>
    </row>
    <row r="60" spans="1:55" s="36" customFormat="1" ht="39" x14ac:dyDescent="0.15">
      <c r="A60" s="117" t="s">
        <v>436</v>
      </c>
      <c r="B60" s="274" t="s">
        <v>862</v>
      </c>
      <c r="C60" s="118"/>
      <c r="D60" s="119" t="s">
        <v>868</v>
      </c>
      <c r="E60" s="119" t="s">
        <v>868</v>
      </c>
      <c r="F60" s="119" t="s">
        <v>868</v>
      </c>
      <c r="G60" s="119" t="s">
        <v>868</v>
      </c>
      <c r="H60" s="119" t="s">
        <v>868</v>
      </c>
      <c r="I60" s="119" t="s">
        <v>868</v>
      </c>
      <c r="J60" s="119" t="s">
        <v>868</v>
      </c>
      <c r="K60" s="119" t="s">
        <v>868</v>
      </c>
      <c r="L60" s="119" t="s">
        <v>868</v>
      </c>
      <c r="M60" s="119" t="s">
        <v>868</v>
      </c>
      <c r="N60" s="119" t="s">
        <v>868</v>
      </c>
      <c r="O60" s="119" t="s">
        <v>868</v>
      </c>
      <c r="P60" s="119" t="s">
        <v>868</v>
      </c>
      <c r="Q60" s="119" t="s">
        <v>868</v>
      </c>
      <c r="R60" s="119" t="s">
        <v>868</v>
      </c>
      <c r="S60" s="119" t="s">
        <v>868</v>
      </c>
      <c r="T60" s="119" t="s">
        <v>868</v>
      </c>
      <c r="U60" s="119" t="s">
        <v>868</v>
      </c>
      <c r="V60" s="119" t="s">
        <v>868</v>
      </c>
      <c r="W60" s="119" t="s">
        <v>868</v>
      </c>
      <c r="X60" s="119" t="s">
        <v>868</v>
      </c>
      <c r="Y60" s="119" t="s">
        <v>868</v>
      </c>
      <c r="Z60" s="119" t="s">
        <v>868</v>
      </c>
      <c r="AA60" s="119" t="s">
        <v>868</v>
      </c>
      <c r="AB60" s="119" t="s">
        <v>868</v>
      </c>
      <c r="AC60" s="119" t="s">
        <v>868</v>
      </c>
      <c r="AD60" s="119" t="s">
        <v>868</v>
      </c>
      <c r="AE60" s="119" t="s">
        <v>868</v>
      </c>
      <c r="AF60" s="119" t="s">
        <v>868</v>
      </c>
      <c r="AG60" s="119" t="s">
        <v>868</v>
      </c>
      <c r="AH60" s="119" t="s">
        <v>868</v>
      </c>
      <c r="AI60" s="119" t="s">
        <v>868</v>
      </c>
      <c r="AJ60" s="119" t="s">
        <v>868</v>
      </c>
      <c r="AK60" s="119" t="s">
        <v>868</v>
      </c>
      <c r="AL60" s="119" t="s">
        <v>868</v>
      </c>
      <c r="AM60" s="119" t="s">
        <v>868</v>
      </c>
      <c r="AN60" s="119" t="s">
        <v>868</v>
      </c>
      <c r="AO60" s="119" t="s">
        <v>868</v>
      </c>
      <c r="AP60" s="119" t="s">
        <v>868</v>
      </c>
      <c r="AQ60" s="119" t="s">
        <v>868</v>
      </c>
      <c r="AR60" s="119" t="s">
        <v>868</v>
      </c>
      <c r="AS60" s="119" t="s">
        <v>868</v>
      </c>
      <c r="AT60" s="119" t="s">
        <v>868</v>
      </c>
      <c r="AU60" s="119" t="s">
        <v>868</v>
      </c>
      <c r="AV60" s="119" t="s">
        <v>868</v>
      </c>
      <c r="AW60" s="119" t="s">
        <v>868</v>
      </c>
      <c r="AX60" s="119" t="s">
        <v>868</v>
      </c>
      <c r="AY60" s="119" t="s">
        <v>868</v>
      </c>
      <c r="AZ60" s="119" t="s">
        <v>868</v>
      </c>
      <c r="BA60" s="119" t="s">
        <v>868</v>
      </c>
      <c r="BB60" s="119" t="s">
        <v>868</v>
      </c>
      <c r="BC60" s="119" t="s">
        <v>868</v>
      </c>
    </row>
    <row r="61" spans="1:55" s="36" customFormat="1" ht="29.25" x14ac:dyDescent="0.15">
      <c r="A61" s="117" t="s">
        <v>428</v>
      </c>
      <c r="B61" s="274" t="s">
        <v>863</v>
      </c>
      <c r="C61" s="118"/>
      <c r="D61" s="120">
        <f>SUM(D62)</f>
        <v>11.018000000000001</v>
      </c>
      <c r="E61" s="120">
        <f t="shared" ref="E61:BC61" si="36">SUM(E62)</f>
        <v>0</v>
      </c>
      <c r="F61" s="120">
        <f t="shared" si="36"/>
        <v>0</v>
      </c>
      <c r="G61" s="120">
        <f t="shared" si="36"/>
        <v>0</v>
      </c>
      <c r="H61" s="120">
        <f t="shared" si="36"/>
        <v>0</v>
      </c>
      <c r="I61" s="120">
        <f t="shared" si="36"/>
        <v>0</v>
      </c>
      <c r="J61" s="120">
        <f t="shared" si="36"/>
        <v>0</v>
      </c>
      <c r="K61" s="120">
        <f t="shared" si="36"/>
        <v>0</v>
      </c>
      <c r="L61" s="120">
        <f t="shared" si="36"/>
        <v>0</v>
      </c>
      <c r="M61" s="120">
        <f t="shared" si="36"/>
        <v>0</v>
      </c>
      <c r="N61" s="120">
        <f t="shared" si="36"/>
        <v>0</v>
      </c>
      <c r="O61" s="120">
        <f t="shared" si="36"/>
        <v>0</v>
      </c>
      <c r="P61" s="120">
        <f t="shared" si="36"/>
        <v>0</v>
      </c>
      <c r="Q61" s="120">
        <f t="shared" si="36"/>
        <v>0</v>
      </c>
      <c r="R61" s="120">
        <f t="shared" si="36"/>
        <v>0</v>
      </c>
      <c r="S61" s="120">
        <f t="shared" si="36"/>
        <v>0</v>
      </c>
      <c r="T61" s="120">
        <f t="shared" si="36"/>
        <v>0</v>
      </c>
      <c r="U61" s="120">
        <f t="shared" si="36"/>
        <v>0</v>
      </c>
      <c r="V61" s="120">
        <f t="shared" si="36"/>
        <v>0</v>
      </c>
      <c r="W61" s="120">
        <f t="shared" si="36"/>
        <v>0</v>
      </c>
      <c r="X61" s="120">
        <f t="shared" si="36"/>
        <v>0</v>
      </c>
      <c r="Y61" s="120">
        <f t="shared" si="36"/>
        <v>0</v>
      </c>
      <c r="Z61" s="120">
        <f t="shared" si="36"/>
        <v>0</v>
      </c>
      <c r="AA61" s="120">
        <f t="shared" si="36"/>
        <v>0</v>
      </c>
      <c r="AB61" s="120">
        <f t="shared" si="36"/>
        <v>0</v>
      </c>
      <c r="AC61" s="120">
        <f t="shared" si="36"/>
        <v>0</v>
      </c>
      <c r="AD61" s="120">
        <f t="shared" si="36"/>
        <v>17.385999999999999</v>
      </c>
      <c r="AE61" s="120">
        <f t="shared" si="36"/>
        <v>0</v>
      </c>
      <c r="AF61" s="120">
        <f t="shared" si="36"/>
        <v>0</v>
      </c>
      <c r="AG61" s="120">
        <f t="shared" si="36"/>
        <v>0</v>
      </c>
      <c r="AH61" s="120">
        <f t="shared" si="36"/>
        <v>0</v>
      </c>
      <c r="AI61" s="120">
        <f t="shared" si="36"/>
        <v>0</v>
      </c>
      <c r="AJ61" s="120">
        <f t="shared" si="36"/>
        <v>0</v>
      </c>
      <c r="AK61" s="120">
        <f t="shared" si="36"/>
        <v>0</v>
      </c>
      <c r="AL61" s="120">
        <f t="shared" si="36"/>
        <v>0</v>
      </c>
      <c r="AM61" s="120">
        <f t="shared" si="36"/>
        <v>0</v>
      </c>
      <c r="AN61" s="120">
        <f t="shared" si="36"/>
        <v>0</v>
      </c>
      <c r="AO61" s="294">
        <f t="shared" si="36"/>
        <v>0</v>
      </c>
      <c r="AP61" s="120">
        <f t="shared" si="36"/>
        <v>0</v>
      </c>
      <c r="AQ61" s="294">
        <f t="shared" si="36"/>
        <v>0</v>
      </c>
      <c r="AR61" s="294">
        <f t="shared" si="36"/>
        <v>0</v>
      </c>
      <c r="AS61" s="120">
        <f t="shared" si="36"/>
        <v>0</v>
      </c>
      <c r="AT61" s="120">
        <f t="shared" si="36"/>
        <v>0</v>
      </c>
      <c r="AU61" s="120">
        <f t="shared" si="36"/>
        <v>0</v>
      </c>
      <c r="AV61" s="294">
        <f t="shared" si="36"/>
        <v>0</v>
      </c>
      <c r="AW61" s="294">
        <f t="shared" si="36"/>
        <v>0</v>
      </c>
      <c r="AX61" s="120">
        <f t="shared" si="36"/>
        <v>0</v>
      </c>
      <c r="AY61" s="120">
        <f t="shared" si="36"/>
        <v>0</v>
      </c>
      <c r="AZ61" s="120">
        <f t="shared" si="36"/>
        <v>0</v>
      </c>
      <c r="BA61" s="120">
        <f t="shared" si="36"/>
        <v>0</v>
      </c>
      <c r="BB61" s="120">
        <f t="shared" si="36"/>
        <v>0</v>
      </c>
      <c r="BC61" s="120">
        <f t="shared" si="36"/>
        <v>0</v>
      </c>
    </row>
    <row r="62" spans="1:55" ht="19.5" x14ac:dyDescent="0.25">
      <c r="A62" s="117" t="s">
        <v>817</v>
      </c>
      <c r="B62" s="274" t="s">
        <v>818</v>
      </c>
      <c r="C62" s="121"/>
      <c r="D62" s="120">
        <f t="shared" ref="D62:AI62" si="37">SUM(D63:D80)</f>
        <v>11.018000000000001</v>
      </c>
      <c r="E62" s="120">
        <f t="shared" si="37"/>
        <v>0</v>
      </c>
      <c r="F62" s="120">
        <f t="shared" si="37"/>
        <v>0</v>
      </c>
      <c r="G62" s="120">
        <f t="shared" si="37"/>
        <v>0</v>
      </c>
      <c r="H62" s="120">
        <f t="shared" si="37"/>
        <v>0</v>
      </c>
      <c r="I62" s="120">
        <f t="shared" si="37"/>
        <v>0</v>
      </c>
      <c r="J62" s="120">
        <f t="shared" si="37"/>
        <v>0</v>
      </c>
      <c r="K62" s="120">
        <f t="shared" si="37"/>
        <v>0</v>
      </c>
      <c r="L62" s="120">
        <f t="shared" si="37"/>
        <v>0</v>
      </c>
      <c r="M62" s="120">
        <f t="shared" si="37"/>
        <v>0</v>
      </c>
      <c r="N62" s="120">
        <f t="shared" si="37"/>
        <v>0</v>
      </c>
      <c r="O62" s="120">
        <f t="shared" si="37"/>
        <v>0</v>
      </c>
      <c r="P62" s="120">
        <f t="shared" si="37"/>
        <v>0</v>
      </c>
      <c r="Q62" s="120">
        <f t="shared" si="37"/>
        <v>0</v>
      </c>
      <c r="R62" s="120">
        <f t="shared" si="37"/>
        <v>0</v>
      </c>
      <c r="S62" s="120">
        <f t="shared" si="37"/>
        <v>0</v>
      </c>
      <c r="T62" s="120">
        <f t="shared" si="37"/>
        <v>0</v>
      </c>
      <c r="U62" s="120">
        <f t="shared" si="37"/>
        <v>0</v>
      </c>
      <c r="V62" s="120">
        <f t="shared" si="37"/>
        <v>0</v>
      </c>
      <c r="W62" s="120">
        <f t="shared" si="37"/>
        <v>0</v>
      </c>
      <c r="X62" s="120">
        <f t="shared" si="37"/>
        <v>0</v>
      </c>
      <c r="Y62" s="120">
        <f t="shared" si="37"/>
        <v>0</v>
      </c>
      <c r="Z62" s="120">
        <f t="shared" si="37"/>
        <v>0</v>
      </c>
      <c r="AA62" s="120">
        <f t="shared" si="37"/>
        <v>0</v>
      </c>
      <c r="AB62" s="120">
        <f t="shared" si="37"/>
        <v>0</v>
      </c>
      <c r="AC62" s="120">
        <f t="shared" si="37"/>
        <v>0</v>
      </c>
      <c r="AD62" s="120">
        <f t="shared" si="37"/>
        <v>17.385999999999999</v>
      </c>
      <c r="AE62" s="120">
        <f t="shared" si="37"/>
        <v>0</v>
      </c>
      <c r="AF62" s="120">
        <f t="shared" si="37"/>
        <v>0</v>
      </c>
      <c r="AG62" s="120">
        <f t="shared" si="37"/>
        <v>0</v>
      </c>
      <c r="AH62" s="120">
        <f t="shared" si="37"/>
        <v>0</v>
      </c>
      <c r="AI62" s="120">
        <f t="shared" si="37"/>
        <v>0</v>
      </c>
      <c r="AJ62" s="120">
        <f t="shared" ref="AJ62:BC62" si="38">SUM(AJ63:AJ80)</f>
        <v>0</v>
      </c>
      <c r="AK62" s="120">
        <f t="shared" si="38"/>
        <v>0</v>
      </c>
      <c r="AL62" s="120">
        <f t="shared" si="38"/>
        <v>0</v>
      </c>
      <c r="AM62" s="120">
        <f t="shared" si="38"/>
        <v>0</v>
      </c>
      <c r="AN62" s="120">
        <f t="shared" si="38"/>
        <v>0</v>
      </c>
      <c r="AO62" s="294">
        <f t="shared" si="38"/>
        <v>0</v>
      </c>
      <c r="AP62" s="120">
        <f t="shared" si="38"/>
        <v>0</v>
      </c>
      <c r="AQ62" s="294">
        <f t="shared" si="38"/>
        <v>0</v>
      </c>
      <c r="AR62" s="294">
        <f t="shared" si="38"/>
        <v>0</v>
      </c>
      <c r="AS62" s="120">
        <f t="shared" si="38"/>
        <v>0</v>
      </c>
      <c r="AT62" s="120">
        <f t="shared" si="38"/>
        <v>0</v>
      </c>
      <c r="AU62" s="120">
        <f t="shared" si="38"/>
        <v>0</v>
      </c>
      <c r="AV62" s="294">
        <f t="shared" si="38"/>
        <v>0</v>
      </c>
      <c r="AW62" s="294">
        <f t="shared" si="38"/>
        <v>0</v>
      </c>
      <c r="AX62" s="120">
        <f t="shared" si="38"/>
        <v>0</v>
      </c>
      <c r="AY62" s="120">
        <f t="shared" si="38"/>
        <v>0</v>
      </c>
      <c r="AZ62" s="120">
        <f t="shared" si="38"/>
        <v>0</v>
      </c>
      <c r="BA62" s="120">
        <f t="shared" si="38"/>
        <v>0</v>
      </c>
      <c r="BB62" s="120">
        <f t="shared" si="38"/>
        <v>0</v>
      </c>
      <c r="BC62" s="120">
        <f t="shared" si="38"/>
        <v>0</v>
      </c>
    </row>
    <row r="63" spans="1:55" ht="24.75" x14ac:dyDescent="0.25">
      <c r="A63" s="117" t="s">
        <v>817</v>
      </c>
      <c r="B63" s="329" t="str">
        <f>'10'!B71</f>
        <v>Реконструкция ВЛ-10,0 кВ Ф-23  от ТП-40  до ТП-81 по адресу: Западная часть города  L= 4,5 км (3 провода)</v>
      </c>
      <c r="C63" s="117" t="str">
        <f>'10'!C71</f>
        <v>O_GES_06</v>
      </c>
      <c r="D63" s="118">
        <v>11.018000000000001</v>
      </c>
      <c r="E63" s="118">
        <f>SUM(F63:I63)</f>
        <v>0</v>
      </c>
      <c r="F63" s="118">
        <f t="shared" ref="F63:I63" si="39">K63+P63+U63+Z63</f>
        <v>0</v>
      </c>
      <c r="G63" s="118">
        <f t="shared" si="39"/>
        <v>0</v>
      </c>
      <c r="H63" s="118">
        <f t="shared" si="39"/>
        <v>0</v>
      </c>
      <c r="I63" s="118">
        <f t="shared" si="39"/>
        <v>0</v>
      </c>
      <c r="J63" s="118">
        <f>SUM(K63:N63)</f>
        <v>0</v>
      </c>
      <c r="K63" s="118"/>
      <c r="L63" s="118"/>
      <c r="M63" s="118"/>
      <c r="N63" s="118"/>
      <c r="O63" s="118">
        <f>SUM(P63:S63)</f>
        <v>0</v>
      </c>
      <c r="P63" s="118"/>
      <c r="Q63" s="118"/>
      <c r="R63" s="118"/>
      <c r="S63" s="118"/>
      <c r="T63" s="118">
        <f>SUM(U63:X63)</f>
        <v>0</v>
      </c>
      <c r="U63" s="118"/>
      <c r="V63" s="118"/>
      <c r="W63" s="118"/>
      <c r="X63" s="118"/>
      <c r="Y63" s="118">
        <f>SUM(Z63:AC63)</f>
        <v>0</v>
      </c>
      <c r="Z63" s="118"/>
      <c r="AA63" s="118"/>
      <c r="AB63" s="118"/>
      <c r="AC63" s="118"/>
      <c r="AD63" s="128">
        <v>9.1820000000000004</v>
      </c>
      <c r="AE63" s="118">
        <f>SUM(AF63:AI63)</f>
        <v>0</v>
      </c>
      <c r="AF63" s="118">
        <f t="shared" ref="AF63:AI63" si="40">AK63+AP63+AU63+AZ63</f>
        <v>0</v>
      </c>
      <c r="AG63" s="118">
        <f t="shared" si="40"/>
        <v>0</v>
      </c>
      <c r="AH63" s="118">
        <f t="shared" si="40"/>
        <v>0</v>
      </c>
      <c r="AI63" s="118">
        <f t="shared" si="40"/>
        <v>0</v>
      </c>
      <c r="AJ63" s="118">
        <f>SUM(AK63:AN63)</f>
        <v>0</v>
      </c>
      <c r="AK63" s="118"/>
      <c r="AL63" s="118"/>
      <c r="AM63" s="118"/>
      <c r="AN63" s="118"/>
      <c r="AO63" s="118">
        <f>SUM(AP63:AS63)</f>
        <v>0</v>
      </c>
      <c r="AP63" s="118"/>
      <c r="AQ63" s="118"/>
      <c r="AR63" s="118"/>
      <c r="AS63" s="118"/>
      <c r="AT63" s="118">
        <f>SUM(AU63:AX63)</f>
        <v>0</v>
      </c>
      <c r="AU63" s="118"/>
      <c r="AV63" s="118"/>
      <c r="AW63" s="118"/>
      <c r="AX63" s="118"/>
      <c r="AY63" s="118">
        <f>SUM(AZ63:BC63)</f>
        <v>0</v>
      </c>
      <c r="AZ63" s="118"/>
      <c r="BA63" s="118"/>
      <c r="BB63" s="118"/>
      <c r="BC63" s="118"/>
    </row>
    <row r="64" spans="1:55" hidden="1" x14ac:dyDescent="0.25">
      <c r="A64" s="117" t="s">
        <v>817</v>
      </c>
      <c r="B64" s="329">
        <f>'10'!B72</f>
        <v>0</v>
      </c>
      <c r="C64" s="117">
        <f>'10'!C72</f>
        <v>0</v>
      </c>
      <c r="D64" s="118"/>
      <c r="E64" s="118">
        <f t="shared" ref="E64:E80" si="41">SUM(F64:I64)</f>
        <v>0</v>
      </c>
      <c r="F64" s="118">
        <f t="shared" ref="F64:F80" si="42">K64+P64+U64+Z64</f>
        <v>0</v>
      </c>
      <c r="G64" s="118">
        <f t="shared" ref="G64:G80" si="43">L64+Q64+V64+AA64</f>
        <v>0</v>
      </c>
      <c r="H64" s="118">
        <f t="shared" ref="H64:H80" si="44">M64+R64+W64+AB64</f>
        <v>0</v>
      </c>
      <c r="I64" s="118">
        <f t="shared" ref="I64:I80" si="45">N64+S64+X64+AC64</f>
        <v>0</v>
      </c>
      <c r="J64" s="118">
        <f t="shared" ref="J64:J80" si="46">SUM(K64:N64)</f>
        <v>0</v>
      </c>
      <c r="K64" s="118"/>
      <c r="L64" s="118"/>
      <c r="M64" s="118"/>
      <c r="N64" s="118"/>
      <c r="O64" s="118">
        <f t="shared" ref="O64:O80" si="47">SUM(P64:S64)</f>
        <v>0</v>
      </c>
      <c r="P64" s="118"/>
      <c r="Q64" s="118"/>
      <c r="R64" s="118"/>
      <c r="S64" s="118"/>
      <c r="T64" s="118">
        <f t="shared" ref="T64:T80" si="48">SUM(U64:X64)</f>
        <v>0</v>
      </c>
      <c r="U64" s="118"/>
      <c r="V64" s="118"/>
      <c r="W64" s="118"/>
      <c r="X64" s="118"/>
      <c r="Y64" s="118">
        <f t="shared" ref="Y64:Y80" si="49">SUM(Z64:AC64)</f>
        <v>0</v>
      </c>
      <c r="Z64" s="118"/>
      <c r="AA64" s="118"/>
      <c r="AB64" s="118"/>
      <c r="AC64" s="118"/>
      <c r="AD64" s="128">
        <v>0.34100000000000003</v>
      </c>
      <c r="AE64" s="118">
        <f t="shared" ref="AE64:AE80" si="50">SUM(AF64:AI64)</f>
        <v>0</v>
      </c>
      <c r="AF64" s="118">
        <f t="shared" ref="AF64:AF80" si="51">AK64+AP64+AU64+AZ64</f>
        <v>0</v>
      </c>
      <c r="AG64" s="118">
        <f t="shared" ref="AG64:AG80" si="52">AL64+AQ64+AV64+BA64</f>
        <v>0</v>
      </c>
      <c r="AH64" s="118">
        <f t="shared" ref="AH64:AH80" si="53">AM64+AR64+AW64+BB64</f>
        <v>0</v>
      </c>
      <c r="AI64" s="118">
        <f t="shared" ref="AI64:AI80" si="54">AN64+AS64+AX64+BC64</f>
        <v>0</v>
      </c>
      <c r="AJ64" s="118">
        <f t="shared" ref="AJ64:AJ80" si="55">SUM(AK64:AN64)</f>
        <v>0</v>
      </c>
      <c r="AK64" s="118"/>
      <c r="AL64" s="118"/>
      <c r="AM64" s="118"/>
      <c r="AN64" s="118"/>
      <c r="AO64" s="118">
        <f t="shared" ref="AO64:AO80" si="56">SUM(AP64:AS64)</f>
        <v>0</v>
      </c>
      <c r="AP64" s="118"/>
      <c r="AQ64" s="118"/>
      <c r="AR64" s="118"/>
      <c r="AS64" s="118"/>
      <c r="AT64" s="118">
        <f t="shared" ref="AT64:AT80" si="57">SUM(AU64:AX64)</f>
        <v>0</v>
      </c>
      <c r="AU64" s="118"/>
      <c r="AV64" s="118"/>
      <c r="AW64" s="118"/>
      <c r="AX64" s="118"/>
      <c r="AY64" s="118">
        <f t="shared" ref="AY64:AY80" si="58">SUM(AZ64:BC64)</f>
        <v>0</v>
      </c>
      <c r="AZ64" s="118"/>
      <c r="BA64" s="118"/>
      <c r="BB64" s="118"/>
      <c r="BC64" s="118"/>
    </row>
    <row r="65" spans="1:55" hidden="1" x14ac:dyDescent="0.25">
      <c r="A65" s="117" t="s">
        <v>817</v>
      </c>
      <c r="B65" s="329">
        <f>'10'!B73</f>
        <v>0</v>
      </c>
      <c r="C65" s="117">
        <f>'10'!C73</f>
        <v>0</v>
      </c>
      <c r="D65" s="118"/>
      <c r="E65" s="118">
        <f t="shared" si="41"/>
        <v>0</v>
      </c>
      <c r="F65" s="118">
        <f t="shared" si="42"/>
        <v>0</v>
      </c>
      <c r="G65" s="118">
        <f t="shared" si="43"/>
        <v>0</v>
      </c>
      <c r="H65" s="118">
        <f t="shared" si="44"/>
        <v>0</v>
      </c>
      <c r="I65" s="118">
        <f t="shared" si="45"/>
        <v>0</v>
      </c>
      <c r="J65" s="118">
        <f t="shared" si="46"/>
        <v>0</v>
      </c>
      <c r="K65" s="118"/>
      <c r="L65" s="118"/>
      <c r="M65" s="118"/>
      <c r="N65" s="118"/>
      <c r="O65" s="118">
        <f t="shared" si="47"/>
        <v>0</v>
      </c>
      <c r="P65" s="118"/>
      <c r="Q65" s="118"/>
      <c r="R65" s="118"/>
      <c r="S65" s="118"/>
      <c r="T65" s="118">
        <f t="shared" si="48"/>
        <v>0</v>
      </c>
      <c r="U65" s="118"/>
      <c r="V65" s="118"/>
      <c r="W65" s="118"/>
      <c r="X65" s="118"/>
      <c r="Y65" s="118">
        <f t="shared" si="49"/>
        <v>0</v>
      </c>
      <c r="Z65" s="118"/>
      <c r="AA65" s="118"/>
      <c r="AB65" s="118"/>
      <c r="AC65" s="118"/>
      <c r="AD65" s="128">
        <v>0.57299999999999995</v>
      </c>
      <c r="AE65" s="118">
        <f t="shared" si="50"/>
        <v>0</v>
      </c>
      <c r="AF65" s="118">
        <f t="shared" si="51"/>
        <v>0</v>
      </c>
      <c r="AG65" s="118">
        <f t="shared" si="52"/>
        <v>0</v>
      </c>
      <c r="AH65" s="118">
        <f t="shared" si="53"/>
        <v>0</v>
      </c>
      <c r="AI65" s="118">
        <f t="shared" si="54"/>
        <v>0</v>
      </c>
      <c r="AJ65" s="118">
        <f t="shared" si="55"/>
        <v>0</v>
      </c>
      <c r="AK65" s="118"/>
      <c r="AL65" s="118"/>
      <c r="AM65" s="118"/>
      <c r="AN65" s="118"/>
      <c r="AO65" s="118">
        <f t="shared" si="56"/>
        <v>0</v>
      </c>
      <c r="AP65" s="118"/>
      <c r="AQ65" s="118"/>
      <c r="AR65" s="118"/>
      <c r="AS65" s="118"/>
      <c r="AT65" s="118">
        <f t="shared" si="57"/>
        <v>0</v>
      </c>
      <c r="AU65" s="118"/>
      <c r="AV65" s="118"/>
      <c r="AW65" s="118"/>
      <c r="AX65" s="118"/>
      <c r="AY65" s="118">
        <f t="shared" si="58"/>
        <v>0</v>
      </c>
      <c r="AZ65" s="118"/>
      <c r="BA65" s="118"/>
      <c r="BB65" s="118"/>
      <c r="BC65" s="118"/>
    </row>
    <row r="66" spans="1:55" hidden="1" x14ac:dyDescent="0.25">
      <c r="A66" s="117" t="s">
        <v>817</v>
      </c>
      <c r="B66" s="329">
        <f>'10'!B74</f>
        <v>0</v>
      </c>
      <c r="C66" s="117">
        <f>'10'!C74</f>
        <v>0</v>
      </c>
      <c r="D66" s="118"/>
      <c r="E66" s="118">
        <f t="shared" si="41"/>
        <v>0</v>
      </c>
      <c r="F66" s="118">
        <f t="shared" si="42"/>
        <v>0</v>
      </c>
      <c r="G66" s="118">
        <f t="shared" si="43"/>
        <v>0</v>
      </c>
      <c r="H66" s="118">
        <f t="shared" si="44"/>
        <v>0</v>
      </c>
      <c r="I66" s="118">
        <f t="shared" si="45"/>
        <v>0</v>
      </c>
      <c r="J66" s="118">
        <f t="shared" si="46"/>
        <v>0</v>
      </c>
      <c r="K66" s="118"/>
      <c r="L66" s="118"/>
      <c r="M66" s="118"/>
      <c r="N66" s="118"/>
      <c r="O66" s="118">
        <f t="shared" si="47"/>
        <v>0</v>
      </c>
      <c r="P66" s="118"/>
      <c r="Q66" s="118"/>
      <c r="R66" s="118"/>
      <c r="S66" s="118"/>
      <c r="T66" s="118">
        <f t="shared" si="48"/>
        <v>0</v>
      </c>
      <c r="U66" s="118"/>
      <c r="V66" s="118"/>
      <c r="W66" s="118"/>
      <c r="X66" s="118"/>
      <c r="Y66" s="118">
        <f t="shared" si="49"/>
        <v>0</v>
      </c>
      <c r="Z66" s="118"/>
      <c r="AA66" s="118"/>
      <c r="AB66" s="118"/>
      <c r="AC66" s="118"/>
      <c r="AD66" s="128">
        <v>0.56799999999999995</v>
      </c>
      <c r="AE66" s="118">
        <f t="shared" si="50"/>
        <v>0</v>
      </c>
      <c r="AF66" s="118">
        <f t="shared" si="51"/>
        <v>0</v>
      </c>
      <c r="AG66" s="118">
        <f t="shared" si="52"/>
        <v>0</v>
      </c>
      <c r="AH66" s="118">
        <f t="shared" si="53"/>
        <v>0</v>
      </c>
      <c r="AI66" s="118">
        <f t="shared" si="54"/>
        <v>0</v>
      </c>
      <c r="AJ66" s="118">
        <f t="shared" si="55"/>
        <v>0</v>
      </c>
      <c r="AK66" s="118"/>
      <c r="AL66" s="118"/>
      <c r="AM66" s="118"/>
      <c r="AN66" s="118"/>
      <c r="AO66" s="118">
        <f t="shared" si="56"/>
        <v>0</v>
      </c>
      <c r="AP66" s="118"/>
      <c r="AQ66" s="118"/>
      <c r="AR66" s="118"/>
      <c r="AS66" s="118"/>
      <c r="AT66" s="118">
        <f t="shared" si="57"/>
        <v>0</v>
      </c>
      <c r="AU66" s="118"/>
      <c r="AV66" s="118"/>
      <c r="AW66" s="118"/>
      <c r="AX66" s="118"/>
      <c r="AY66" s="118">
        <f t="shared" si="58"/>
        <v>0</v>
      </c>
      <c r="AZ66" s="118"/>
      <c r="BA66" s="118"/>
      <c r="BB66" s="118"/>
      <c r="BC66" s="118"/>
    </row>
    <row r="67" spans="1:55" hidden="1" x14ac:dyDescent="0.25">
      <c r="A67" s="117" t="s">
        <v>817</v>
      </c>
      <c r="B67" s="329">
        <f>'10'!B75</f>
        <v>0</v>
      </c>
      <c r="C67" s="117">
        <f>'10'!C75</f>
        <v>0</v>
      </c>
      <c r="D67" s="118"/>
      <c r="E67" s="118">
        <f t="shared" si="41"/>
        <v>0</v>
      </c>
      <c r="F67" s="118">
        <f t="shared" si="42"/>
        <v>0</v>
      </c>
      <c r="G67" s="118">
        <f t="shared" si="43"/>
        <v>0</v>
      </c>
      <c r="H67" s="118">
        <f t="shared" si="44"/>
        <v>0</v>
      </c>
      <c r="I67" s="118">
        <f t="shared" si="45"/>
        <v>0</v>
      </c>
      <c r="J67" s="118">
        <f t="shared" si="46"/>
        <v>0</v>
      </c>
      <c r="K67" s="118"/>
      <c r="L67" s="118"/>
      <c r="M67" s="118"/>
      <c r="N67" s="118"/>
      <c r="O67" s="118">
        <f t="shared" si="47"/>
        <v>0</v>
      </c>
      <c r="P67" s="118"/>
      <c r="Q67" s="118"/>
      <c r="R67" s="118"/>
      <c r="S67" s="118"/>
      <c r="T67" s="118">
        <f t="shared" si="48"/>
        <v>0</v>
      </c>
      <c r="U67" s="118"/>
      <c r="V67" s="118"/>
      <c r="W67" s="118"/>
      <c r="X67" s="118"/>
      <c r="Y67" s="118">
        <f t="shared" si="49"/>
        <v>0</v>
      </c>
      <c r="Z67" s="118"/>
      <c r="AA67" s="118"/>
      <c r="AB67" s="118"/>
      <c r="AC67" s="118"/>
      <c r="AD67" s="128">
        <v>0.59299999999999997</v>
      </c>
      <c r="AE67" s="118">
        <f t="shared" si="50"/>
        <v>0</v>
      </c>
      <c r="AF67" s="118">
        <f t="shared" si="51"/>
        <v>0</v>
      </c>
      <c r="AG67" s="118">
        <f t="shared" si="52"/>
        <v>0</v>
      </c>
      <c r="AH67" s="118">
        <f t="shared" si="53"/>
        <v>0</v>
      </c>
      <c r="AI67" s="118">
        <f t="shared" si="54"/>
        <v>0</v>
      </c>
      <c r="AJ67" s="118">
        <f t="shared" si="55"/>
        <v>0</v>
      </c>
      <c r="AK67" s="118"/>
      <c r="AL67" s="118"/>
      <c r="AM67" s="118"/>
      <c r="AN67" s="118"/>
      <c r="AO67" s="118">
        <f t="shared" si="56"/>
        <v>0</v>
      </c>
      <c r="AP67" s="118"/>
      <c r="AQ67" s="118"/>
      <c r="AR67" s="118"/>
      <c r="AS67" s="118"/>
      <c r="AT67" s="118">
        <f t="shared" si="57"/>
        <v>0</v>
      </c>
      <c r="AU67" s="118"/>
      <c r="AV67" s="118"/>
      <c r="AW67" s="118"/>
      <c r="AX67" s="118"/>
      <c r="AY67" s="118">
        <f t="shared" si="58"/>
        <v>0</v>
      </c>
      <c r="AZ67" s="118"/>
      <c r="BA67" s="118"/>
      <c r="BB67" s="118"/>
      <c r="BC67" s="118"/>
    </row>
    <row r="68" spans="1:55" hidden="1" x14ac:dyDescent="0.25">
      <c r="A68" s="117" t="s">
        <v>817</v>
      </c>
      <c r="B68" s="329">
        <f>'10'!B76</f>
        <v>0</v>
      </c>
      <c r="C68" s="117">
        <f>'10'!C76</f>
        <v>0</v>
      </c>
      <c r="D68" s="118"/>
      <c r="E68" s="118">
        <f t="shared" si="41"/>
        <v>0</v>
      </c>
      <c r="F68" s="118">
        <f t="shared" si="42"/>
        <v>0</v>
      </c>
      <c r="G68" s="118">
        <f t="shared" si="43"/>
        <v>0</v>
      </c>
      <c r="H68" s="118">
        <f t="shared" si="44"/>
        <v>0</v>
      </c>
      <c r="I68" s="118">
        <f t="shared" si="45"/>
        <v>0</v>
      </c>
      <c r="J68" s="118">
        <f t="shared" si="46"/>
        <v>0</v>
      </c>
      <c r="K68" s="118"/>
      <c r="L68" s="118"/>
      <c r="M68" s="118"/>
      <c r="N68" s="118"/>
      <c r="O68" s="118">
        <f t="shared" si="47"/>
        <v>0</v>
      </c>
      <c r="P68" s="118"/>
      <c r="Q68" s="118"/>
      <c r="R68" s="118"/>
      <c r="S68" s="118"/>
      <c r="T68" s="118">
        <f t="shared" si="48"/>
        <v>0</v>
      </c>
      <c r="U68" s="118"/>
      <c r="V68" s="118"/>
      <c r="W68" s="118"/>
      <c r="X68" s="118"/>
      <c r="Y68" s="118">
        <f t="shared" si="49"/>
        <v>0</v>
      </c>
      <c r="Z68" s="118"/>
      <c r="AA68" s="118"/>
      <c r="AB68" s="118"/>
      <c r="AC68" s="118"/>
      <c r="AD68" s="128">
        <v>0.94499999999999995</v>
      </c>
      <c r="AE68" s="118">
        <f t="shared" si="50"/>
        <v>0</v>
      </c>
      <c r="AF68" s="118">
        <f t="shared" si="51"/>
        <v>0</v>
      </c>
      <c r="AG68" s="118">
        <f t="shared" si="52"/>
        <v>0</v>
      </c>
      <c r="AH68" s="118">
        <f t="shared" si="53"/>
        <v>0</v>
      </c>
      <c r="AI68" s="118">
        <f t="shared" si="54"/>
        <v>0</v>
      </c>
      <c r="AJ68" s="118">
        <f t="shared" si="55"/>
        <v>0</v>
      </c>
      <c r="AK68" s="118"/>
      <c r="AL68" s="118"/>
      <c r="AM68" s="118"/>
      <c r="AN68" s="118"/>
      <c r="AO68" s="118">
        <f t="shared" si="56"/>
        <v>0</v>
      </c>
      <c r="AP68" s="118"/>
      <c r="AQ68" s="118"/>
      <c r="AR68" s="118"/>
      <c r="AS68" s="118"/>
      <c r="AT68" s="118">
        <f t="shared" si="57"/>
        <v>0</v>
      </c>
      <c r="AU68" s="118"/>
      <c r="AV68" s="118"/>
      <c r="AW68" s="118"/>
      <c r="AX68" s="118"/>
      <c r="AY68" s="118">
        <f t="shared" si="58"/>
        <v>0</v>
      </c>
      <c r="AZ68" s="118"/>
      <c r="BA68" s="118"/>
      <c r="BB68" s="118"/>
      <c r="BC68" s="118"/>
    </row>
    <row r="69" spans="1:55" hidden="1" x14ac:dyDescent="0.25">
      <c r="A69" s="117" t="s">
        <v>817</v>
      </c>
      <c r="B69" s="329">
        <f>'10'!B77</f>
        <v>0</v>
      </c>
      <c r="C69" s="117">
        <f>'10'!C77</f>
        <v>0</v>
      </c>
      <c r="D69" s="118"/>
      <c r="E69" s="118">
        <f t="shared" si="41"/>
        <v>0</v>
      </c>
      <c r="F69" s="118">
        <f t="shared" si="42"/>
        <v>0</v>
      </c>
      <c r="G69" s="118">
        <f t="shared" si="43"/>
        <v>0</v>
      </c>
      <c r="H69" s="118">
        <f t="shared" si="44"/>
        <v>0</v>
      </c>
      <c r="I69" s="118">
        <f t="shared" si="45"/>
        <v>0</v>
      </c>
      <c r="J69" s="118">
        <f t="shared" si="46"/>
        <v>0</v>
      </c>
      <c r="K69" s="118"/>
      <c r="L69" s="118"/>
      <c r="M69" s="118"/>
      <c r="N69" s="118"/>
      <c r="O69" s="118">
        <f t="shared" si="47"/>
        <v>0</v>
      </c>
      <c r="P69" s="118"/>
      <c r="Q69" s="118"/>
      <c r="R69" s="118"/>
      <c r="S69" s="118"/>
      <c r="T69" s="118">
        <f t="shared" si="48"/>
        <v>0</v>
      </c>
      <c r="U69" s="118"/>
      <c r="V69" s="118"/>
      <c r="W69" s="118"/>
      <c r="X69" s="118"/>
      <c r="Y69" s="118">
        <f t="shared" si="49"/>
        <v>0</v>
      </c>
      <c r="Z69" s="118"/>
      <c r="AA69" s="118"/>
      <c r="AB69" s="118"/>
      <c r="AC69" s="118"/>
      <c r="AD69" s="128">
        <v>0.70199999999999996</v>
      </c>
      <c r="AE69" s="118">
        <f t="shared" si="50"/>
        <v>0</v>
      </c>
      <c r="AF69" s="118">
        <f t="shared" si="51"/>
        <v>0</v>
      </c>
      <c r="AG69" s="118">
        <f t="shared" si="52"/>
        <v>0</v>
      </c>
      <c r="AH69" s="118">
        <f t="shared" si="53"/>
        <v>0</v>
      </c>
      <c r="AI69" s="118">
        <f t="shared" si="54"/>
        <v>0</v>
      </c>
      <c r="AJ69" s="118">
        <f t="shared" si="55"/>
        <v>0</v>
      </c>
      <c r="AK69" s="118"/>
      <c r="AL69" s="118"/>
      <c r="AM69" s="118"/>
      <c r="AN69" s="118"/>
      <c r="AO69" s="118">
        <f t="shared" si="56"/>
        <v>0</v>
      </c>
      <c r="AP69" s="118"/>
      <c r="AQ69" s="118"/>
      <c r="AR69" s="118"/>
      <c r="AS69" s="118"/>
      <c r="AT69" s="118">
        <f t="shared" si="57"/>
        <v>0</v>
      </c>
      <c r="AU69" s="118"/>
      <c r="AV69" s="118"/>
      <c r="AW69" s="118"/>
      <c r="AX69" s="118"/>
      <c r="AY69" s="118">
        <f t="shared" si="58"/>
        <v>0</v>
      </c>
      <c r="AZ69" s="118"/>
      <c r="BA69" s="118"/>
      <c r="BB69" s="118"/>
      <c r="BC69" s="118"/>
    </row>
    <row r="70" spans="1:55" hidden="1" x14ac:dyDescent="0.25">
      <c r="A70" s="117" t="s">
        <v>817</v>
      </c>
      <c r="B70" s="329">
        <f>'10'!B78</f>
        <v>0</v>
      </c>
      <c r="C70" s="117">
        <f>'10'!C78</f>
        <v>0</v>
      </c>
      <c r="D70" s="118"/>
      <c r="E70" s="118">
        <f t="shared" si="41"/>
        <v>0</v>
      </c>
      <c r="F70" s="118">
        <f t="shared" si="42"/>
        <v>0</v>
      </c>
      <c r="G70" s="118">
        <f t="shared" si="43"/>
        <v>0</v>
      </c>
      <c r="H70" s="118">
        <f t="shared" si="44"/>
        <v>0</v>
      </c>
      <c r="I70" s="118">
        <f t="shared" si="45"/>
        <v>0</v>
      </c>
      <c r="J70" s="118">
        <f t="shared" si="46"/>
        <v>0</v>
      </c>
      <c r="K70" s="118"/>
      <c r="L70" s="118"/>
      <c r="M70" s="118"/>
      <c r="N70" s="118"/>
      <c r="O70" s="118">
        <f t="shared" si="47"/>
        <v>0</v>
      </c>
      <c r="P70" s="118"/>
      <c r="Q70" s="118"/>
      <c r="R70" s="118"/>
      <c r="S70" s="118"/>
      <c r="T70" s="118">
        <f t="shared" si="48"/>
        <v>0</v>
      </c>
      <c r="U70" s="118"/>
      <c r="V70" s="118"/>
      <c r="W70" s="118"/>
      <c r="X70" s="118"/>
      <c r="Y70" s="118">
        <f t="shared" si="49"/>
        <v>0</v>
      </c>
      <c r="Z70" s="118"/>
      <c r="AA70" s="118"/>
      <c r="AB70" s="118"/>
      <c r="AC70" s="118"/>
      <c r="AD70" s="128">
        <v>1.141</v>
      </c>
      <c r="AE70" s="118">
        <f t="shared" si="50"/>
        <v>0</v>
      </c>
      <c r="AF70" s="118">
        <f t="shared" si="51"/>
        <v>0</v>
      </c>
      <c r="AG70" s="118">
        <f t="shared" si="52"/>
        <v>0</v>
      </c>
      <c r="AH70" s="118">
        <f t="shared" si="53"/>
        <v>0</v>
      </c>
      <c r="AI70" s="118">
        <f t="shared" si="54"/>
        <v>0</v>
      </c>
      <c r="AJ70" s="118">
        <f t="shared" si="55"/>
        <v>0</v>
      </c>
      <c r="AK70" s="118"/>
      <c r="AL70" s="118"/>
      <c r="AM70" s="118"/>
      <c r="AN70" s="118"/>
      <c r="AO70" s="118">
        <f t="shared" si="56"/>
        <v>0</v>
      </c>
      <c r="AP70" s="118"/>
      <c r="AQ70" s="118"/>
      <c r="AR70" s="118"/>
      <c r="AS70" s="118"/>
      <c r="AT70" s="118">
        <f t="shared" si="57"/>
        <v>0</v>
      </c>
      <c r="AU70" s="118"/>
      <c r="AV70" s="118"/>
      <c r="AW70" s="118"/>
      <c r="AX70" s="118"/>
      <c r="AY70" s="118">
        <f t="shared" si="58"/>
        <v>0</v>
      </c>
      <c r="AZ70" s="118"/>
      <c r="BA70" s="118"/>
      <c r="BB70" s="118"/>
      <c r="BC70" s="118"/>
    </row>
    <row r="71" spans="1:55" hidden="1" x14ac:dyDescent="0.25">
      <c r="A71" s="117" t="s">
        <v>817</v>
      </c>
      <c r="B71" s="329">
        <f>'10'!B79</f>
        <v>0</v>
      </c>
      <c r="C71" s="117">
        <f>'10'!C79</f>
        <v>0</v>
      </c>
      <c r="D71" s="118"/>
      <c r="E71" s="118">
        <f t="shared" si="41"/>
        <v>0</v>
      </c>
      <c r="F71" s="118">
        <f t="shared" si="42"/>
        <v>0</v>
      </c>
      <c r="G71" s="118">
        <f t="shared" si="43"/>
        <v>0</v>
      </c>
      <c r="H71" s="118">
        <f t="shared" si="44"/>
        <v>0</v>
      </c>
      <c r="I71" s="118">
        <f t="shared" si="45"/>
        <v>0</v>
      </c>
      <c r="J71" s="118">
        <f t="shared" si="46"/>
        <v>0</v>
      </c>
      <c r="K71" s="118"/>
      <c r="L71" s="118"/>
      <c r="M71" s="118"/>
      <c r="N71" s="118"/>
      <c r="O71" s="118">
        <f t="shared" si="47"/>
        <v>0</v>
      </c>
      <c r="P71" s="118"/>
      <c r="Q71" s="118"/>
      <c r="R71" s="118"/>
      <c r="S71" s="118"/>
      <c r="T71" s="118">
        <f t="shared" si="48"/>
        <v>0</v>
      </c>
      <c r="U71" s="118"/>
      <c r="V71" s="118"/>
      <c r="W71" s="118"/>
      <c r="X71" s="118"/>
      <c r="Y71" s="118">
        <f t="shared" si="49"/>
        <v>0</v>
      </c>
      <c r="Z71" s="118"/>
      <c r="AA71" s="118"/>
      <c r="AB71" s="118"/>
      <c r="AC71" s="118"/>
      <c r="AD71" s="128">
        <v>0.42499999999999999</v>
      </c>
      <c r="AE71" s="118">
        <f t="shared" si="50"/>
        <v>0</v>
      </c>
      <c r="AF71" s="118">
        <f t="shared" si="51"/>
        <v>0</v>
      </c>
      <c r="AG71" s="118">
        <f t="shared" si="52"/>
        <v>0</v>
      </c>
      <c r="AH71" s="118">
        <f t="shared" si="53"/>
        <v>0</v>
      </c>
      <c r="AI71" s="118">
        <f t="shared" si="54"/>
        <v>0</v>
      </c>
      <c r="AJ71" s="118">
        <f t="shared" si="55"/>
        <v>0</v>
      </c>
      <c r="AK71" s="118"/>
      <c r="AL71" s="118"/>
      <c r="AM71" s="118"/>
      <c r="AN71" s="118"/>
      <c r="AO71" s="118">
        <f t="shared" si="56"/>
        <v>0</v>
      </c>
      <c r="AP71" s="118"/>
      <c r="AQ71" s="118"/>
      <c r="AR71" s="118"/>
      <c r="AS71" s="118"/>
      <c r="AT71" s="118">
        <f t="shared" si="57"/>
        <v>0</v>
      </c>
      <c r="AU71" s="118"/>
      <c r="AV71" s="118"/>
      <c r="AW71" s="118"/>
      <c r="AX71" s="118"/>
      <c r="AY71" s="118">
        <f t="shared" si="58"/>
        <v>0</v>
      </c>
      <c r="AZ71" s="118"/>
      <c r="BA71" s="118"/>
      <c r="BB71" s="118"/>
      <c r="BC71" s="118"/>
    </row>
    <row r="72" spans="1:55" hidden="1" x14ac:dyDescent="0.25">
      <c r="A72" s="117" t="s">
        <v>817</v>
      </c>
      <c r="B72" s="329">
        <f>'10'!B80</f>
        <v>0</v>
      </c>
      <c r="C72" s="117">
        <f>'10'!C80</f>
        <v>0</v>
      </c>
      <c r="D72" s="118"/>
      <c r="E72" s="118">
        <f t="shared" si="41"/>
        <v>0</v>
      </c>
      <c r="F72" s="118">
        <f t="shared" si="42"/>
        <v>0</v>
      </c>
      <c r="G72" s="118">
        <f t="shared" si="43"/>
        <v>0</v>
      </c>
      <c r="H72" s="118">
        <f t="shared" si="44"/>
        <v>0</v>
      </c>
      <c r="I72" s="118">
        <f t="shared" si="45"/>
        <v>0</v>
      </c>
      <c r="J72" s="118">
        <f t="shared" si="46"/>
        <v>0</v>
      </c>
      <c r="K72" s="118"/>
      <c r="L72" s="118"/>
      <c r="M72" s="118"/>
      <c r="N72" s="118"/>
      <c r="O72" s="118">
        <f t="shared" si="47"/>
        <v>0</v>
      </c>
      <c r="P72" s="118"/>
      <c r="Q72" s="118"/>
      <c r="R72" s="118"/>
      <c r="S72" s="118"/>
      <c r="T72" s="118">
        <f t="shared" si="48"/>
        <v>0</v>
      </c>
      <c r="U72" s="118"/>
      <c r="V72" s="118"/>
      <c r="W72" s="118"/>
      <c r="X72" s="118"/>
      <c r="Y72" s="118">
        <f t="shared" si="49"/>
        <v>0</v>
      </c>
      <c r="Z72" s="118"/>
      <c r="AA72" s="118"/>
      <c r="AB72" s="118"/>
      <c r="AC72" s="118"/>
      <c r="AD72" s="128">
        <v>0.79100000000000004</v>
      </c>
      <c r="AE72" s="118">
        <f t="shared" si="50"/>
        <v>0</v>
      </c>
      <c r="AF72" s="118">
        <f t="shared" si="51"/>
        <v>0</v>
      </c>
      <c r="AG72" s="118">
        <f t="shared" si="52"/>
        <v>0</v>
      </c>
      <c r="AH72" s="118">
        <f t="shared" si="53"/>
        <v>0</v>
      </c>
      <c r="AI72" s="118">
        <f t="shared" si="54"/>
        <v>0</v>
      </c>
      <c r="AJ72" s="118">
        <f t="shared" si="55"/>
        <v>0</v>
      </c>
      <c r="AK72" s="118"/>
      <c r="AL72" s="118"/>
      <c r="AM72" s="118"/>
      <c r="AN72" s="118"/>
      <c r="AO72" s="118">
        <f t="shared" si="56"/>
        <v>0</v>
      </c>
      <c r="AP72" s="118"/>
      <c r="AQ72" s="118"/>
      <c r="AR72" s="118"/>
      <c r="AS72" s="118"/>
      <c r="AT72" s="118">
        <f t="shared" si="57"/>
        <v>0</v>
      </c>
      <c r="AU72" s="118"/>
      <c r="AV72" s="118"/>
      <c r="AW72" s="118"/>
      <c r="AX72" s="118"/>
      <c r="AY72" s="118">
        <f t="shared" si="58"/>
        <v>0</v>
      </c>
      <c r="AZ72" s="118"/>
      <c r="BA72" s="118"/>
      <c r="BB72" s="118"/>
      <c r="BC72" s="118"/>
    </row>
    <row r="73" spans="1:55" hidden="1" x14ac:dyDescent="0.25">
      <c r="A73" s="117" t="s">
        <v>817</v>
      </c>
      <c r="B73" s="329">
        <f>'10'!B81</f>
        <v>0</v>
      </c>
      <c r="C73" s="117">
        <f>'10'!C81</f>
        <v>0</v>
      </c>
      <c r="D73" s="118"/>
      <c r="E73" s="118">
        <f t="shared" si="41"/>
        <v>0</v>
      </c>
      <c r="F73" s="118">
        <f t="shared" si="42"/>
        <v>0</v>
      </c>
      <c r="G73" s="118">
        <f t="shared" si="43"/>
        <v>0</v>
      </c>
      <c r="H73" s="118">
        <f t="shared" si="44"/>
        <v>0</v>
      </c>
      <c r="I73" s="118">
        <f t="shared" si="45"/>
        <v>0</v>
      </c>
      <c r="J73" s="118">
        <f t="shared" si="46"/>
        <v>0</v>
      </c>
      <c r="K73" s="118"/>
      <c r="L73" s="118"/>
      <c r="M73" s="118"/>
      <c r="N73" s="118"/>
      <c r="O73" s="118">
        <f t="shared" si="47"/>
        <v>0</v>
      </c>
      <c r="P73" s="118"/>
      <c r="Q73" s="118"/>
      <c r="R73" s="118"/>
      <c r="S73" s="118"/>
      <c r="T73" s="118">
        <f t="shared" si="48"/>
        <v>0</v>
      </c>
      <c r="U73" s="118"/>
      <c r="V73" s="118"/>
      <c r="W73" s="118"/>
      <c r="X73" s="118"/>
      <c r="Y73" s="118">
        <f t="shared" si="49"/>
        <v>0</v>
      </c>
      <c r="Z73" s="118"/>
      <c r="AA73" s="118"/>
      <c r="AB73" s="118"/>
      <c r="AC73" s="118"/>
      <c r="AD73" s="128">
        <v>0.25600000000000001</v>
      </c>
      <c r="AE73" s="118">
        <f t="shared" si="50"/>
        <v>0</v>
      </c>
      <c r="AF73" s="118">
        <f t="shared" si="51"/>
        <v>0</v>
      </c>
      <c r="AG73" s="118">
        <f t="shared" si="52"/>
        <v>0</v>
      </c>
      <c r="AH73" s="118">
        <f t="shared" si="53"/>
        <v>0</v>
      </c>
      <c r="AI73" s="118">
        <f t="shared" si="54"/>
        <v>0</v>
      </c>
      <c r="AJ73" s="118">
        <f t="shared" si="55"/>
        <v>0</v>
      </c>
      <c r="AK73" s="118"/>
      <c r="AL73" s="118"/>
      <c r="AM73" s="118"/>
      <c r="AN73" s="118"/>
      <c r="AO73" s="118">
        <f t="shared" si="56"/>
        <v>0</v>
      </c>
      <c r="AP73" s="118"/>
      <c r="AQ73" s="118"/>
      <c r="AR73" s="118"/>
      <c r="AS73" s="118"/>
      <c r="AT73" s="118">
        <f t="shared" si="57"/>
        <v>0</v>
      </c>
      <c r="AU73" s="118"/>
      <c r="AV73" s="118"/>
      <c r="AW73" s="118"/>
      <c r="AX73" s="118"/>
      <c r="AY73" s="118">
        <f t="shared" si="58"/>
        <v>0</v>
      </c>
      <c r="AZ73" s="118"/>
      <c r="BA73" s="118"/>
      <c r="BB73" s="118"/>
      <c r="BC73" s="118"/>
    </row>
    <row r="74" spans="1:55" hidden="1" x14ac:dyDescent="0.25">
      <c r="A74" s="117" t="s">
        <v>817</v>
      </c>
      <c r="B74" s="329">
        <f>'10'!B82</f>
        <v>0</v>
      </c>
      <c r="C74" s="117">
        <f>'10'!C82</f>
        <v>0</v>
      </c>
      <c r="D74" s="118"/>
      <c r="E74" s="118">
        <f t="shared" si="41"/>
        <v>0</v>
      </c>
      <c r="F74" s="118">
        <f t="shared" si="42"/>
        <v>0</v>
      </c>
      <c r="G74" s="118">
        <f t="shared" si="43"/>
        <v>0</v>
      </c>
      <c r="H74" s="118">
        <f t="shared" si="44"/>
        <v>0</v>
      </c>
      <c r="I74" s="118">
        <f t="shared" si="45"/>
        <v>0</v>
      </c>
      <c r="J74" s="118">
        <f t="shared" si="46"/>
        <v>0</v>
      </c>
      <c r="K74" s="118"/>
      <c r="L74" s="118"/>
      <c r="M74" s="118"/>
      <c r="N74" s="118"/>
      <c r="O74" s="118">
        <f t="shared" si="47"/>
        <v>0</v>
      </c>
      <c r="P74" s="118"/>
      <c r="Q74" s="118"/>
      <c r="R74" s="118"/>
      <c r="S74" s="118"/>
      <c r="T74" s="118">
        <f t="shared" si="48"/>
        <v>0</v>
      </c>
      <c r="U74" s="118"/>
      <c r="V74" s="118"/>
      <c r="W74" s="118"/>
      <c r="X74" s="118"/>
      <c r="Y74" s="118">
        <f t="shared" si="49"/>
        <v>0</v>
      </c>
      <c r="Z74" s="118"/>
      <c r="AA74" s="118"/>
      <c r="AB74" s="118"/>
      <c r="AC74" s="118"/>
      <c r="AD74" s="128">
        <v>0.51600000000000001</v>
      </c>
      <c r="AE74" s="118">
        <f t="shared" si="50"/>
        <v>0</v>
      </c>
      <c r="AF74" s="118">
        <f t="shared" si="51"/>
        <v>0</v>
      </c>
      <c r="AG74" s="118">
        <f t="shared" si="52"/>
        <v>0</v>
      </c>
      <c r="AH74" s="118">
        <f t="shared" si="53"/>
        <v>0</v>
      </c>
      <c r="AI74" s="118">
        <f t="shared" si="54"/>
        <v>0</v>
      </c>
      <c r="AJ74" s="118">
        <f t="shared" si="55"/>
        <v>0</v>
      </c>
      <c r="AK74" s="118"/>
      <c r="AL74" s="118"/>
      <c r="AM74" s="118"/>
      <c r="AN74" s="118"/>
      <c r="AO74" s="118">
        <f t="shared" si="56"/>
        <v>0</v>
      </c>
      <c r="AP74" s="118"/>
      <c r="AQ74" s="118"/>
      <c r="AR74" s="118"/>
      <c r="AS74" s="118"/>
      <c r="AT74" s="118">
        <f t="shared" si="57"/>
        <v>0</v>
      </c>
      <c r="AU74" s="118"/>
      <c r="AV74" s="118"/>
      <c r="AW74" s="118"/>
      <c r="AX74" s="118"/>
      <c r="AY74" s="118">
        <f t="shared" si="58"/>
        <v>0</v>
      </c>
      <c r="AZ74" s="118"/>
      <c r="BA74" s="118"/>
      <c r="BB74" s="118"/>
      <c r="BC74" s="118"/>
    </row>
    <row r="75" spans="1:55" hidden="1" x14ac:dyDescent="0.25">
      <c r="A75" s="117" t="s">
        <v>817</v>
      </c>
      <c r="B75" s="329">
        <f>'10'!B83</f>
        <v>0</v>
      </c>
      <c r="C75" s="117">
        <f>'10'!C83</f>
        <v>0</v>
      </c>
      <c r="D75" s="118"/>
      <c r="E75" s="118">
        <f t="shared" si="41"/>
        <v>0</v>
      </c>
      <c r="F75" s="118">
        <f t="shared" si="42"/>
        <v>0</v>
      </c>
      <c r="G75" s="118">
        <f t="shared" si="43"/>
        <v>0</v>
      </c>
      <c r="H75" s="118">
        <f t="shared" si="44"/>
        <v>0</v>
      </c>
      <c r="I75" s="118">
        <f t="shared" si="45"/>
        <v>0</v>
      </c>
      <c r="J75" s="118">
        <f t="shared" si="46"/>
        <v>0</v>
      </c>
      <c r="K75" s="118"/>
      <c r="L75" s="118"/>
      <c r="M75" s="118"/>
      <c r="N75" s="118"/>
      <c r="O75" s="118">
        <f t="shared" si="47"/>
        <v>0</v>
      </c>
      <c r="P75" s="118"/>
      <c r="Q75" s="118"/>
      <c r="R75" s="118"/>
      <c r="S75" s="118"/>
      <c r="T75" s="118">
        <f t="shared" si="48"/>
        <v>0</v>
      </c>
      <c r="U75" s="118"/>
      <c r="V75" s="118"/>
      <c r="W75" s="118"/>
      <c r="X75" s="118"/>
      <c r="Y75" s="118">
        <f t="shared" si="49"/>
        <v>0</v>
      </c>
      <c r="Z75" s="118"/>
      <c r="AA75" s="118"/>
      <c r="AB75" s="118"/>
      <c r="AC75" s="118"/>
      <c r="AD75" s="128">
        <v>0.59799999999999998</v>
      </c>
      <c r="AE75" s="118">
        <f t="shared" si="50"/>
        <v>0</v>
      </c>
      <c r="AF75" s="118">
        <f t="shared" si="51"/>
        <v>0</v>
      </c>
      <c r="AG75" s="118">
        <f t="shared" si="52"/>
        <v>0</v>
      </c>
      <c r="AH75" s="118">
        <f t="shared" si="53"/>
        <v>0</v>
      </c>
      <c r="AI75" s="118">
        <f t="shared" si="54"/>
        <v>0</v>
      </c>
      <c r="AJ75" s="118">
        <f t="shared" si="55"/>
        <v>0</v>
      </c>
      <c r="AK75" s="118"/>
      <c r="AL75" s="118"/>
      <c r="AM75" s="118"/>
      <c r="AN75" s="118"/>
      <c r="AO75" s="118">
        <f t="shared" si="56"/>
        <v>0</v>
      </c>
      <c r="AP75" s="118"/>
      <c r="AQ75" s="118"/>
      <c r="AR75" s="118"/>
      <c r="AS75" s="118"/>
      <c r="AT75" s="118">
        <f t="shared" si="57"/>
        <v>0</v>
      </c>
      <c r="AU75" s="118"/>
      <c r="AV75" s="118"/>
      <c r="AW75" s="118"/>
      <c r="AX75" s="118"/>
      <c r="AY75" s="118">
        <f t="shared" si="58"/>
        <v>0</v>
      </c>
      <c r="AZ75" s="118"/>
      <c r="BA75" s="118"/>
      <c r="BB75" s="118"/>
      <c r="BC75" s="118"/>
    </row>
    <row r="76" spans="1:55" hidden="1" x14ac:dyDescent="0.25">
      <c r="A76" s="117" t="s">
        <v>817</v>
      </c>
      <c r="B76" s="329">
        <f>'10'!B84</f>
        <v>0</v>
      </c>
      <c r="C76" s="117">
        <f>'10'!C84</f>
        <v>0</v>
      </c>
      <c r="D76" s="118"/>
      <c r="E76" s="118">
        <f t="shared" si="41"/>
        <v>0</v>
      </c>
      <c r="F76" s="118">
        <f t="shared" si="42"/>
        <v>0</v>
      </c>
      <c r="G76" s="118">
        <f t="shared" si="43"/>
        <v>0</v>
      </c>
      <c r="H76" s="118">
        <f t="shared" si="44"/>
        <v>0</v>
      </c>
      <c r="I76" s="118">
        <f t="shared" si="45"/>
        <v>0</v>
      </c>
      <c r="J76" s="118">
        <f t="shared" si="46"/>
        <v>0</v>
      </c>
      <c r="K76" s="118"/>
      <c r="L76" s="118"/>
      <c r="M76" s="118"/>
      <c r="N76" s="118"/>
      <c r="O76" s="118">
        <f t="shared" si="47"/>
        <v>0</v>
      </c>
      <c r="P76" s="118"/>
      <c r="Q76" s="118"/>
      <c r="R76" s="118"/>
      <c r="S76" s="118"/>
      <c r="T76" s="118">
        <f t="shared" si="48"/>
        <v>0</v>
      </c>
      <c r="U76" s="118"/>
      <c r="V76" s="118"/>
      <c r="W76" s="118"/>
      <c r="X76" s="118"/>
      <c r="Y76" s="118">
        <f t="shared" si="49"/>
        <v>0</v>
      </c>
      <c r="Z76" s="118"/>
      <c r="AA76" s="118"/>
      <c r="AB76" s="118"/>
      <c r="AC76" s="118"/>
      <c r="AD76" s="128">
        <v>0.755</v>
      </c>
      <c r="AE76" s="118">
        <f t="shared" si="50"/>
        <v>0</v>
      </c>
      <c r="AF76" s="118">
        <f t="shared" si="51"/>
        <v>0</v>
      </c>
      <c r="AG76" s="118">
        <f t="shared" si="52"/>
        <v>0</v>
      </c>
      <c r="AH76" s="118">
        <f t="shared" si="53"/>
        <v>0</v>
      </c>
      <c r="AI76" s="118">
        <f t="shared" si="54"/>
        <v>0</v>
      </c>
      <c r="AJ76" s="118">
        <f t="shared" si="55"/>
        <v>0</v>
      </c>
      <c r="AK76" s="118"/>
      <c r="AL76" s="118"/>
      <c r="AM76" s="118"/>
      <c r="AN76" s="118"/>
      <c r="AO76" s="118">
        <f t="shared" si="56"/>
        <v>0</v>
      </c>
      <c r="AP76" s="118"/>
      <c r="AQ76" s="118"/>
      <c r="AR76" s="118"/>
      <c r="AS76" s="118"/>
      <c r="AT76" s="118">
        <f t="shared" si="57"/>
        <v>0</v>
      </c>
      <c r="AU76" s="118"/>
      <c r="AV76" s="118"/>
      <c r="AW76" s="118"/>
      <c r="AX76" s="118"/>
      <c r="AY76" s="118">
        <f t="shared" si="58"/>
        <v>0</v>
      </c>
      <c r="AZ76" s="118"/>
      <c r="BA76" s="118"/>
      <c r="BB76" s="118"/>
      <c r="BC76" s="118"/>
    </row>
    <row r="77" spans="1:55" hidden="1" x14ac:dyDescent="0.25">
      <c r="A77" s="117"/>
      <c r="B77" s="275"/>
      <c r="C77" s="117"/>
      <c r="D77" s="118"/>
      <c r="E77" s="118">
        <f t="shared" si="41"/>
        <v>0</v>
      </c>
      <c r="F77" s="118">
        <f t="shared" si="42"/>
        <v>0</v>
      </c>
      <c r="G77" s="118">
        <f t="shared" si="43"/>
        <v>0</v>
      </c>
      <c r="H77" s="118">
        <f t="shared" si="44"/>
        <v>0</v>
      </c>
      <c r="I77" s="118">
        <f t="shared" si="45"/>
        <v>0</v>
      </c>
      <c r="J77" s="118">
        <f t="shared" si="46"/>
        <v>0</v>
      </c>
      <c r="K77" s="118"/>
      <c r="L77" s="118"/>
      <c r="M77" s="118"/>
      <c r="N77" s="118"/>
      <c r="O77" s="118">
        <f t="shared" si="47"/>
        <v>0</v>
      </c>
      <c r="P77" s="118"/>
      <c r="Q77" s="118"/>
      <c r="R77" s="118"/>
      <c r="S77" s="118"/>
      <c r="T77" s="118">
        <f t="shared" si="48"/>
        <v>0</v>
      </c>
      <c r="U77" s="118"/>
      <c r="V77" s="118"/>
      <c r="W77" s="118"/>
      <c r="X77" s="118"/>
      <c r="Y77" s="118">
        <f t="shared" si="49"/>
        <v>0</v>
      </c>
      <c r="Z77" s="118"/>
      <c r="AA77" s="118"/>
      <c r="AB77" s="118"/>
      <c r="AC77" s="118"/>
      <c r="AD77" s="128"/>
      <c r="AE77" s="118">
        <f t="shared" si="50"/>
        <v>0</v>
      </c>
      <c r="AF77" s="118">
        <f t="shared" si="51"/>
        <v>0</v>
      </c>
      <c r="AG77" s="118">
        <f t="shared" si="52"/>
        <v>0</v>
      </c>
      <c r="AH77" s="118">
        <f t="shared" si="53"/>
        <v>0</v>
      </c>
      <c r="AI77" s="118">
        <f t="shared" si="54"/>
        <v>0</v>
      </c>
      <c r="AJ77" s="118">
        <f t="shared" si="55"/>
        <v>0</v>
      </c>
      <c r="AK77" s="118"/>
      <c r="AL77" s="118"/>
      <c r="AM77" s="118"/>
      <c r="AN77" s="118"/>
      <c r="AO77" s="118">
        <f t="shared" si="56"/>
        <v>0</v>
      </c>
      <c r="AP77" s="118"/>
      <c r="AQ77" s="118"/>
      <c r="AR77" s="118"/>
      <c r="AS77" s="118"/>
      <c r="AT77" s="118">
        <f t="shared" si="57"/>
        <v>0</v>
      </c>
      <c r="AU77" s="118"/>
      <c r="AV77" s="118"/>
      <c r="AW77" s="118"/>
      <c r="AX77" s="118"/>
      <c r="AY77" s="118">
        <f t="shared" si="58"/>
        <v>0</v>
      </c>
      <c r="AZ77" s="118"/>
      <c r="BA77" s="118"/>
      <c r="BB77" s="118"/>
      <c r="BC77" s="118"/>
    </row>
    <row r="78" spans="1:55" hidden="1" x14ac:dyDescent="0.25">
      <c r="A78" s="117"/>
      <c r="B78" s="275"/>
      <c r="C78" s="117"/>
      <c r="D78" s="118"/>
      <c r="E78" s="118">
        <f t="shared" si="41"/>
        <v>0</v>
      </c>
      <c r="F78" s="118">
        <f t="shared" si="42"/>
        <v>0</v>
      </c>
      <c r="G78" s="118">
        <f t="shared" si="43"/>
        <v>0</v>
      </c>
      <c r="H78" s="118">
        <f t="shared" si="44"/>
        <v>0</v>
      </c>
      <c r="I78" s="118">
        <f t="shared" si="45"/>
        <v>0</v>
      </c>
      <c r="J78" s="118">
        <f t="shared" si="46"/>
        <v>0</v>
      </c>
      <c r="K78" s="118"/>
      <c r="L78" s="118"/>
      <c r="M78" s="118"/>
      <c r="N78" s="118"/>
      <c r="O78" s="118">
        <f t="shared" si="47"/>
        <v>0</v>
      </c>
      <c r="P78" s="118"/>
      <c r="Q78" s="118"/>
      <c r="R78" s="118"/>
      <c r="S78" s="118"/>
      <c r="T78" s="118">
        <f t="shared" si="48"/>
        <v>0</v>
      </c>
      <c r="U78" s="118"/>
      <c r="V78" s="118"/>
      <c r="W78" s="118"/>
      <c r="X78" s="118"/>
      <c r="Y78" s="118">
        <f t="shared" si="49"/>
        <v>0</v>
      </c>
      <c r="Z78" s="118"/>
      <c r="AA78" s="118"/>
      <c r="AB78" s="118"/>
      <c r="AC78" s="118"/>
      <c r="AD78" s="118"/>
      <c r="AE78" s="118">
        <f t="shared" si="50"/>
        <v>0</v>
      </c>
      <c r="AF78" s="118">
        <f t="shared" si="51"/>
        <v>0</v>
      </c>
      <c r="AG78" s="118">
        <f t="shared" si="52"/>
        <v>0</v>
      </c>
      <c r="AH78" s="118">
        <f t="shared" si="53"/>
        <v>0</v>
      </c>
      <c r="AI78" s="118">
        <f t="shared" si="54"/>
        <v>0</v>
      </c>
      <c r="AJ78" s="118">
        <f t="shared" si="55"/>
        <v>0</v>
      </c>
      <c r="AK78" s="118"/>
      <c r="AL78" s="118"/>
      <c r="AM78" s="118"/>
      <c r="AN78" s="118"/>
      <c r="AO78" s="118">
        <f t="shared" si="56"/>
        <v>0</v>
      </c>
      <c r="AP78" s="118"/>
      <c r="AQ78" s="128"/>
      <c r="AR78" s="128"/>
      <c r="AS78" s="118"/>
      <c r="AT78" s="118">
        <f t="shared" si="57"/>
        <v>0</v>
      </c>
      <c r="AU78" s="118"/>
      <c r="AV78" s="118"/>
      <c r="AW78" s="118"/>
      <c r="AX78" s="118"/>
      <c r="AY78" s="118">
        <f t="shared" si="58"/>
        <v>0</v>
      </c>
      <c r="AZ78" s="118"/>
      <c r="BA78" s="118"/>
      <c r="BB78" s="118"/>
      <c r="BC78" s="118"/>
    </row>
    <row r="79" spans="1:55" hidden="1" x14ac:dyDescent="0.25">
      <c r="A79" s="117"/>
      <c r="B79" s="275"/>
      <c r="C79" s="117"/>
      <c r="D79" s="118"/>
      <c r="E79" s="118">
        <f t="shared" si="41"/>
        <v>0</v>
      </c>
      <c r="F79" s="118">
        <f t="shared" si="42"/>
        <v>0</v>
      </c>
      <c r="G79" s="118">
        <f t="shared" si="43"/>
        <v>0</v>
      </c>
      <c r="H79" s="118">
        <f t="shared" si="44"/>
        <v>0</v>
      </c>
      <c r="I79" s="118">
        <f t="shared" si="45"/>
        <v>0</v>
      </c>
      <c r="J79" s="118">
        <f t="shared" si="46"/>
        <v>0</v>
      </c>
      <c r="K79" s="118"/>
      <c r="L79" s="118"/>
      <c r="M79" s="118"/>
      <c r="N79" s="118"/>
      <c r="O79" s="118">
        <f t="shared" si="47"/>
        <v>0</v>
      </c>
      <c r="P79" s="118"/>
      <c r="Q79" s="118"/>
      <c r="R79" s="118"/>
      <c r="S79" s="118"/>
      <c r="T79" s="118">
        <f t="shared" si="48"/>
        <v>0</v>
      </c>
      <c r="U79" s="118"/>
      <c r="V79" s="118"/>
      <c r="W79" s="118"/>
      <c r="X79" s="118"/>
      <c r="Y79" s="118">
        <f t="shared" si="49"/>
        <v>0</v>
      </c>
      <c r="Z79" s="118"/>
      <c r="AA79" s="118"/>
      <c r="AB79" s="118"/>
      <c r="AC79" s="118"/>
      <c r="AD79" s="118"/>
      <c r="AE79" s="118">
        <f t="shared" si="50"/>
        <v>0</v>
      </c>
      <c r="AF79" s="118">
        <f t="shared" si="51"/>
        <v>0</v>
      </c>
      <c r="AG79" s="118">
        <f t="shared" si="52"/>
        <v>0</v>
      </c>
      <c r="AH79" s="118">
        <f t="shared" si="53"/>
        <v>0</v>
      </c>
      <c r="AI79" s="118">
        <f t="shared" si="54"/>
        <v>0</v>
      </c>
      <c r="AJ79" s="118">
        <f t="shared" si="55"/>
        <v>0</v>
      </c>
      <c r="AK79" s="118"/>
      <c r="AL79" s="118"/>
      <c r="AM79" s="118"/>
      <c r="AN79" s="118"/>
      <c r="AO79" s="118">
        <f t="shared" si="56"/>
        <v>0</v>
      </c>
      <c r="AP79" s="118"/>
      <c r="AQ79" s="118"/>
      <c r="AR79" s="118"/>
      <c r="AS79" s="118"/>
      <c r="AT79" s="118">
        <f t="shared" si="57"/>
        <v>0</v>
      </c>
      <c r="AU79" s="118"/>
      <c r="AV79" s="128"/>
      <c r="AW79" s="128"/>
      <c r="AX79" s="118"/>
      <c r="AY79" s="118">
        <f t="shared" si="58"/>
        <v>0</v>
      </c>
      <c r="AZ79" s="118"/>
      <c r="BA79" s="118"/>
      <c r="BB79" s="118"/>
      <c r="BC79" s="118"/>
    </row>
    <row r="80" spans="1:55" hidden="1" x14ac:dyDescent="0.25">
      <c r="A80" s="117"/>
      <c r="B80" s="122"/>
      <c r="C80" s="117"/>
      <c r="D80" s="118"/>
      <c r="E80" s="118">
        <f t="shared" si="41"/>
        <v>0</v>
      </c>
      <c r="F80" s="118">
        <f t="shared" si="42"/>
        <v>0</v>
      </c>
      <c r="G80" s="118">
        <f t="shared" si="43"/>
        <v>0</v>
      </c>
      <c r="H80" s="118">
        <f t="shared" si="44"/>
        <v>0</v>
      </c>
      <c r="I80" s="118">
        <f t="shared" si="45"/>
        <v>0</v>
      </c>
      <c r="J80" s="118">
        <f t="shared" si="46"/>
        <v>0</v>
      </c>
      <c r="K80" s="118"/>
      <c r="L80" s="118"/>
      <c r="M80" s="118"/>
      <c r="N80" s="118"/>
      <c r="O80" s="118">
        <f t="shared" si="47"/>
        <v>0</v>
      </c>
      <c r="P80" s="118"/>
      <c r="Q80" s="118"/>
      <c r="R80" s="118"/>
      <c r="S80" s="118"/>
      <c r="T80" s="118">
        <f t="shared" si="48"/>
        <v>0</v>
      </c>
      <c r="U80" s="118"/>
      <c r="V80" s="118"/>
      <c r="W80" s="118"/>
      <c r="X80" s="118"/>
      <c r="Y80" s="118">
        <f t="shared" si="49"/>
        <v>0</v>
      </c>
      <c r="Z80" s="118"/>
      <c r="AA80" s="118"/>
      <c r="AB80" s="118"/>
      <c r="AC80" s="118"/>
      <c r="AD80" s="118"/>
      <c r="AE80" s="118">
        <f t="shared" si="50"/>
        <v>0</v>
      </c>
      <c r="AF80" s="118">
        <f t="shared" si="51"/>
        <v>0</v>
      </c>
      <c r="AG80" s="118">
        <f t="shared" si="52"/>
        <v>0</v>
      </c>
      <c r="AH80" s="118">
        <f t="shared" si="53"/>
        <v>0</v>
      </c>
      <c r="AI80" s="118">
        <f t="shared" si="54"/>
        <v>0</v>
      </c>
      <c r="AJ80" s="118">
        <f t="shared" si="55"/>
        <v>0</v>
      </c>
      <c r="AK80" s="118"/>
      <c r="AL80" s="118"/>
      <c r="AM80" s="118"/>
      <c r="AN80" s="118"/>
      <c r="AO80" s="118">
        <f t="shared" si="56"/>
        <v>0</v>
      </c>
      <c r="AP80" s="118"/>
      <c r="AQ80" s="118"/>
      <c r="AR80" s="118"/>
      <c r="AS80" s="118"/>
      <c r="AT80" s="118">
        <f t="shared" si="57"/>
        <v>0</v>
      </c>
      <c r="AU80" s="118"/>
      <c r="AV80" s="118"/>
      <c r="AW80" s="118"/>
      <c r="AX80" s="118"/>
      <c r="AY80" s="118">
        <f t="shared" si="58"/>
        <v>0</v>
      </c>
      <c r="AZ80" s="118"/>
      <c r="BA80" s="118"/>
      <c r="BB80" s="118"/>
      <c r="BC80" s="118"/>
    </row>
    <row r="81" spans="1:55" ht="29.25" x14ac:dyDescent="0.25">
      <c r="A81" s="117" t="s">
        <v>864</v>
      </c>
      <c r="B81" s="274" t="s">
        <v>865</v>
      </c>
      <c r="C81" s="117"/>
      <c r="D81" s="119" t="s">
        <v>868</v>
      </c>
      <c r="E81" s="119" t="s">
        <v>868</v>
      </c>
      <c r="F81" s="119" t="s">
        <v>868</v>
      </c>
      <c r="G81" s="119" t="s">
        <v>868</v>
      </c>
      <c r="H81" s="119" t="s">
        <v>868</v>
      </c>
      <c r="I81" s="119" t="s">
        <v>868</v>
      </c>
      <c r="J81" s="119" t="s">
        <v>868</v>
      </c>
      <c r="K81" s="119" t="s">
        <v>868</v>
      </c>
      <c r="L81" s="119" t="s">
        <v>868</v>
      </c>
      <c r="M81" s="119" t="s">
        <v>868</v>
      </c>
      <c r="N81" s="119" t="s">
        <v>868</v>
      </c>
      <c r="O81" s="119" t="s">
        <v>868</v>
      </c>
      <c r="P81" s="119" t="s">
        <v>868</v>
      </c>
      <c r="Q81" s="119" t="s">
        <v>868</v>
      </c>
      <c r="R81" s="119" t="s">
        <v>868</v>
      </c>
      <c r="S81" s="119" t="s">
        <v>868</v>
      </c>
      <c r="T81" s="119" t="s">
        <v>868</v>
      </c>
      <c r="U81" s="119" t="s">
        <v>868</v>
      </c>
      <c r="V81" s="119" t="s">
        <v>868</v>
      </c>
      <c r="W81" s="119" t="s">
        <v>868</v>
      </c>
      <c r="X81" s="119" t="s">
        <v>868</v>
      </c>
      <c r="Y81" s="119" t="s">
        <v>868</v>
      </c>
      <c r="Z81" s="119" t="s">
        <v>868</v>
      </c>
      <c r="AA81" s="119" t="s">
        <v>868</v>
      </c>
      <c r="AB81" s="119" t="s">
        <v>868</v>
      </c>
      <c r="AC81" s="119" t="s">
        <v>868</v>
      </c>
      <c r="AD81" s="119" t="s">
        <v>868</v>
      </c>
      <c r="AE81" s="119" t="s">
        <v>868</v>
      </c>
      <c r="AF81" s="119" t="s">
        <v>868</v>
      </c>
      <c r="AG81" s="119" t="s">
        <v>868</v>
      </c>
      <c r="AH81" s="119" t="s">
        <v>868</v>
      </c>
      <c r="AI81" s="119" t="s">
        <v>868</v>
      </c>
      <c r="AJ81" s="119" t="s">
        <v>868</v>
      </c>
      <c r="AK81" s="119" t="s">
        <v>868</v>
      </c>
      <c r="AL81" s="119" t="s">
        <v>868</v>
      </c>
      <c r="AM81" s="119" t="s">
        <v>868</v>
      </c>
      <c r="AN81" s="119" t="s">
        <v>868</v>
      </c>
      <c r="AO81" s="119" t="s">
        <v>868</v>
      </c>
      <c r="AP81" s="119" t="s">
        <v>868</v>
      </c>
      <c r="AQ81" s="119" t="s">
        <v>868</v>
      </c>
      <c r="AR81" s="119" t="s">
        <v>868</v>
      </c>
      <c r="AS81" s="119" t="s">
        <v>868</v>
      </c>
      <c r="AT81" s="119" t="s">
        <v>868</v>
      </c>
      <c r="AU81" s="119" t="s">
        <v>868</v>
      </c>
      <c r="AV81" s="119" t="s">
        <v>868</v>
      </c>
      <c r="AW81" s="119" t="s">
        <v>868</v>
      </c>
      <c r="AX81" s="119" t="s">
        <v>868</v>
      </c>
      <c r="AY81" s="119" t="s">
        <v>868</v>
      </c>
      <c r="AZ81" s="119" t="s">
        <v>868</v>
      </c>
      <c r="BA81" s="119" t="s">
        <v>868</v>
      </c>
      <c r="BB81" s="119" t="s">
        <v>868</v>
      </c>
      <c r="BC81" s="119" t="s">
        <v>868</v>
      </c>
    </row>
    <row r="82" spans="1:55" ht="29.25" x14ac:dyDescent="0.25">
      <c r="A82" s="117" t="s">
        <v>426</v>
      </c>
      <c r="B82" s="274" t="s">
        <v>866</v>
      </c>
      <c r="C82" s="117"/>
      <c r="D82" s="120">
        <f>SUM(D83)</f>
        <v>0</v>
      </c>
      <c r="E82" s="120">
        <f t="shared" ref="E82:BC82" si="59">SUM(E83)</f>
        <v>0</v>
      </c>
      <c r="F82" s="120">
        <f t="shared" si="59"/>
        <v>0</v>
      </c>
      <c r="G82" s="120">
        <f t="shared" si="59"/>
        <v>0</v>
      </c>
      <c r="H82" s="120">
        <f t="shared" si="59"/>
        <v>0</v>
      </c>
      <c r="I82" s="120">
        <f t="shared" si="59"/>
        <v>0</v>
      </c>
      <c r="J82" s="294">
        <f t="shared" si="59"/>
        <v>0</v>
      </c>
      <c r="K82" s="120">
        <f t="shared" si="59"/>
        <v>0</v>
      </c>
      <c r="L82" s="120">
        <f t="shared" si="59"/>
        <v>0</v>
      </c>
      <c r="M82" s="120">
        <f t="shared" si="59"/>
        <v>0</v>
      </c>
      <c r="N82" s="120">
        <f t="shared" si="59"/>
        <v>0</v>
      </c>
      <c r="O82" s="120">
        <f t="shared" si="59"/>
        <v>0</v>
      </c>
      <c r="P82" s="120">
        <f t="shared" si="59"/>
        <v>0</v>
      </c>
      <c r="Q82" s="120">
        <f t="shared" si="59"/>
        <v>0</v>
      </c>
      <c r="R82" s="120">
        <f t="shared" si="59"/>
        <v>0</v>
      </c>
      <c r="S82" s="120">
        <f t="shared" si="59"/>
        <v>0</v>
      </c>
      <c r="T82" s="120">
        <f t="shared" si="59"/>
        <v>0</v>
      </c>
      <c r="U82" s="120">
        <f t="shared" si="59"/>
        <v>0</v>
      </c>
      <c r="V82" s="120">
        <f t="shared" si="59"/>
        <v>0</v>
      </c>
      <c r="W82" s="120">
        <f t="shared" si="59"/>
        <v>0</v>
      </c>
      <c r="X82" s="120">
        <f t="shared" si="59"/>
        <v>0</v>
      </c>
      <c r="Y82" s="120">
        <f t="shared" si="59"/>
        <v>0</v>
      </c>
      <c r="Z82" s="120">
        <f t="shared" si="59"/>
        <v>0</v>
      </c>
      <c r="AA82" s="120">
        <f t="shared" si="59"/>
        <v>0</v>
      </c>
      <c r="AB82" s="120">
        <f t="shared" si="59"/>
        <v>0</v>
      </c>
      <c r="AC82" s="120">
        <f t="shared" si="59"/>
        <v>0</v>
      </c>
      <c r="AD82" s="120">
        <f t="shared" si="59"/>
        <v>0</v>
      </c>
      <c r="AE82" s="294">
        <f t="shared" si="59"/>
        <v>0</v>
      </c>
      <c r="AF82" s="120">
        <f t="shared" si="59"/>
        <v>0</v>
      </c>
      <c r="AG82" s="120">
        <f t="shared" si="59"/>
        <v>0</v>
      </c>
      <c r="AH82" s="120">
        <f t="shared" si="59"/>
        <v>0</v>
      </c>
      <c r="AI82" s="120">
        <f t="shared" si="59"/>
        <v>0</v>
      </c>
      <c r="AJ82" s="294">
        <f t="shared" si="59"/>
        <v>0</v>
      </c>
      <c r="AK82" s="120">
        <f t="shared" si="59"/>
        <v>0</v>
      </c>
      <c r="AL82" s="120">
        <f t="shared" si="59"/>
        <v>0</v>
      </c>
      <c r="AM82" s="120">
        <f t="shared" si="59"/>
        <v>0</v>
      </c>
      <c r="AN82" s="120">
        <f t="shared" si="59"/>
        <v>0</v>
      </c>
      <c r="AO82" s="120">
        <f t="shared" si="59"/>
        <v>0</v>
      </c>
      <c r="AP82" s="120">
        <f t="shared" si="59"/>
        <v>0</v>
      </c>
      <c r="AQ82" s="120">
        <f t="shared" si="59"/>
        <v>0</v>
      </c>
      <c r="AR82" s="120">
        <f t="shared" si="59"/>
        <v>0</v>
      </c>
      <c r="AS82" s="120">
        <f t="shared" si="59"/>
        <v>0</v>
      </c>
      <c r="AT82" s="120">
        <f t="shared" si="59"/>
        <v>0</v>
      </c>
      <c r="AU82" s="120">
        <f t="shared" si="59"/>
        <v>0</v>
      </c>
      <c r="AV82" s="120">
        <f t="shared" si="59"/>
        <v>0</v>
      </c>
      <c r="AW82" s="120">
        <f t="shared" si="59"/>
        <v>0</v>
      </c>
      <c r="AX82" s="120">
        <f t="shared" si="59"/>
        <v>0</v>
      </c>
      <c r="AY82" s="120">
        <f t="shared" si="59"/>
        <v>0</v>
      </c>
      <c r="AZ82" s="120">
        <f t="shared" si="59"/>
        <v>0</v>
      </c>
      <c r="BA82" s="120">
        <f t="shared" si="59"/>
        <v>0</v>
      </c>
      <c r="BB82" s="120">
        <f t="shared" si="59"/>
        <v>0</v>
      </c>
      <c r="BC82" s="120">
        <f t="shared" si="59"/>
        <v>0</v>
      </c>
    </row>
    <row r="83" spans="1:55" ht="29.25" x14ac:dyDescent="0.25">
      <c r="A83" s="117" t="s">
        <v>424</v>
      </c>
      <c r="B83" s="274" t="s">
        <v>819</v>
      </c>
      <c r="C83" s="121"/>
      <c r="D83" s="120">
        <f>SUM(D84)</f>
        <v>0</v>
      </c>
      <c r="E83" s="120">
        <f t="shared" ref="E83:BC83" si="60">SUM(E84)</f>
        <v>0</v>
      </c>
      <c r="F83" s="120">
        <f t="shared" si="60"/>
        <v>0</v>
      </c>
      <c r="G83" s="120">
        <f t="shared" si="60"/>
        <v>0</v>
      </c>
      <c r="H83" s="120">
        <f t="shared" si="60"/>
        <v>0</v>
      </c>
      <c r="I83" s="120">
        <f t="shared" si="60"/>
        <v>0</v>
      </c>
      <c r="J83" s="294">
        <f t="shared" si="60"/>
        <v>0</v>
      </c>
      <c r="K83" s="120">
        <f t="shared" si="60"/>
        <v>0</v>
      </c>
      <c r="L83" s="120">
        <f t="shared" si="60"/>
        <v>0</v>
      </c>
      <c r="M83" s="120">
        <f t="shared" si="60"/>
        <v>0</v>
      </c>
      <c r="N83" s="120">
        <f t="shared" si="60"/>
        <v>0</v>
      </c>
      <c r="O83" s="120">
        <f t="shared" si="60"/>
        <v>0</v>
      </c>
      <c r="P83" s="120">
        <f t="shared" si="60"/>
        <v>0</v>
      </c>
      <c r="Q83" s="120">
        <f t="shared" si="60"/>
        <v>0</v>
      </c>
      <c r="R83" s="120">
        <f t="shared" si="60"/>
        <v>0</v>
      </c>
      <c r="S83" s="120">
        <f t="shared" si="60"/>
        <v>0</v>
      </c>
      <c r="T83" s="120">
        <f t="shared" si="60"/>
        <v>0</v>
      </c>
      <c r="U83" s="120">
        <f t="shared" si="60"/>
        <v>0</v>
      </c>
      <c r="V83" s="120">
        <f t="shared" si="60"/>
        <v>0</v>
      </c>
      <c r="W83" s="120">
        <f t="shared" si="60"/>
        <v>0</v>
      </c>
      <c r="X83" s="120">
        <f t="shared" si="60"/>
        <v>0</v>
      </c>
      <c r="Y83" s="120">
        <f t="shared" si="60"/>
        <v>0</v>
      </c>
      <c r="Z83" s="120">
        <f t="shared" si="60"/>
        <v>0</v>
      </c>
      <c r="AA83" s="120">
        <f t="shared" si="60"/>
        <v>0</v>
      </c>
      <c r="AB83" s="120">
        <f t="shared" si="60"/>
        <v>0</v>
      </c>
      <c r="AC83" s="120">
        <f t="shared" si="60"/>
        <v>0</v>
      </c>
      <c r="AD83" s="120">
        <f t="shared" si="60"/>
        <v>0</v>
      </c>
      <c r="AE83" s="294">
        <f t="shared" si="60"/>
        <v>0</v>
      </c>
      <c r="AF83" s="120">
        <f t="shared" si="60"/>
        <v>0</v>
      </c>
      <c r="AG83" s="120">
        <f t="shared" si="60"/>
        <v>0</v>
      </c>
      <c r="AH83" s="120">
        <f t="shared" si="60"/>
        <v>0</v>
      </c>
      <c r="AI83" s="120">
        <f t="shared" si="60"/>
        <v>0</v>
      </c>
      <c r="AJ83" s="294">
        <f t="shared" si="60"/>
        <v>0</v>
      </c>
      <c r="AK83" s="120">
        <f t="shared" si="60"/>
        <v>0</v>
      </c>
      <c r="AL83" s="120">
        <f t="shared" si="60"/>
        <v>0</v>
      </c>
      <c r="AM83" s="120">
        <f t="shared" si="60"/>
        <v>0</v>
      </c>
      <c r="AN83" s="120">
        <f t="shared" si="60"/>
        <v>0</v>
      </c>
      <c r="AO83" s="120">
        <f t="shared" si="60"/>
        <v>0</v>
      </c>
      <c r="AP83" s="120">
        <f t="shared" si="60"/>
        <v>0</v>
      </c>
      <c r="AQ83" s="120">
        <f t="shared" si="60"/>
        <v>0</v>
      </c>
      <c r="AR83" s="120">
        <f t="shared" si="60"/>
        <v>0</v>
      </c>
      <c r="AS83" s="120">
        <f t="shared" si="60"/>
        <v>0</v>
      </c>
      <c r="AT83" s="120">
        <f t="shared" si="60"/>
        <v>0</v>
      </c>
      <c r="AU83" s="120">
        <f t="shared" si="60"/>
        <v>0</v>
      </c>
      <c r="AV83" s="120">
        <f t="shared" si="60"/>
        <v>0</v>
      </c>
      <c r="AW83" s="120">
        <f t="shared" si="60"/>
        <v>0</v>
      </c>
      <c r="AX83" s="120">
        <f t="shared" si="60"/>
        <v>0</v>
      </c>
      <c r="AY83" s="120">
        <f t="shared" si="60"/>
        <v>0</v>
      </c>
      <c r="AZ83" s="120">
        <f t="shared" si="60"/>
        <v>0</v>
      </c>
      <c r="BA83" s="120">
        <f t="shared" si="60"/>
        <v>0</v>
      </c>
      <c r="BB83" s="120">
        <f t="shared" si="60"/>
        <v>0</v>
      </c>
      <c r="BC83" s="120">
        <f t="shared" si="60"/>
        <v>0</v>
      </c>
    </row>
    <row r="84" spans="1:55" hidden="1" x14ac:dyDescent="0.25">
      <c r="A84" s="293" t="s">
        <v>424</v>
      </c>
      <c r="B84" s="275"/>
      <c r="C84" s="117"/>
      <c r="D84" s="118"/>
      <c r="E84" s="118">
        <f t="shared" ref="E84" si="61">SUM(F84:I84)</f>
        <v>0</v>
      </c>
      <c r="F84" s="118">
        <f>K84+P84+U84+Z84</f>
        <v>0</v>
      </c>
      <c r="G84" s="118">
        <f>L84+Q84+V84+AA84</f>
        <v>0</v>
      </c>
      <c r="H84" s="118">
        <f>M84+R84+W84+AB84</f>
        <v>0</v>
      </c>
      <c r="I84" s="118">
        <f>N84+S84+X84+AC84</f>
        <v>0</v>
      </c>
      <c r="J84" s="128">
        <f>SUM(K84:N84)</f>
        <v>0</v>
      </c>
      <c r="K84" s="118"/>
      <c r="L84" s="118"/>
      <c r="M84" s="118"/>
      <c r="N84" s="118"/>
      <c r="O84" s="118"/>
      <c r="P84" s="118"/>
      <c r="Q84" s="118"/>
      <c r="R84" s="118"/>
      <c r="S84" s="118"/>
      <c r="T84" s="118">
        <f>SUM(U84:X84)</f>
        <v>0</v>
      </c>
      <c r="U84" s="118"/>
      <c r="V84" s="118"/>
      <c r="W84" s="118"/>
      <c r="X84" s="118"/>
      <c r="Y84" s="118">
        <f>SUM(Z84:AC84)</f>
        <v>0</v>
      </c>
      <c r="Z84" s="118"/>
      <c r="AA84" s="118"/>
      <c r="AB84" s="118"/>
      <c r="AC84" s="118"/>
      <c r="AD84" s="118"/>
      <c r="AE84" s="128">
        <f t="shared" ref="AE84" si="62">SUM(AF84:AI84)</f>
        <v>0</v>
      </c>
      <c r="AF84" s="118">
        <f>AK84+AP84+AU84+AZ84</f>
        <v>0</v>
      </c>
      <c r="AG84" s="118">
        <f>AL84+AQ84+AV84+BA84</f>
        <v>0</v>
      </c>
      <c r="AH84" s="118">
        <f>AM84+AR84+AW84+BB84</f>
        <v>0</v>
      </c>
      <c r="AI84" s="118">
        <f>AN84+AS84+AX84+BC84</f>
        <v>0</v>
      </c>
      <c r="AJ84" s="128">
        <f>SUM(AK84:AN84)</f>
        <v>0</v>
      </c>
      <c r="AK84" s="118"/>
      <c r="AL84" s="118"/>
      <c r="AM84" s="118"/>
      <c r="AN84" s="118"/>
      <c r="AO84" s="118">
        <f>SUM(AP84:AS84)</f>
        <v>0</v>
      </c>
      <c r="AP84" s="118"/>
      <c r="AQ84" s="118"/>
      <c r="AR84" s="118"/>
      <c r="AS84" s="118"/>
      <c r="AT84" s="118">
        <f>SUM(AU84:AX84)</f>
        <v>0</v>
      </c>
      <c r="AU84" s="118"/>
      <c r="AV84" s="118"/>
      <c r="AW84" s="118"/>
      <c r="AX84" s="118"/>
      <c r="AY84" s="118">
        <f>SUM(AZ84:BC84)</f>
        <v>0</v>
      </c>
      <c r="AZ84" s="118"/>
      <c r="BA84" s="118"/>
      <c r="BB84" s="118"/>
      <c r="BC84" s="118"/>
    </row>
    <row r="85" spans="1:55" ht="19.5" x14ac:dyDescent="0.25">
      <c r="A85" s="117" t="s">
        <v>420</v>
      </c>
      <c r="B85" s="274" t="s">
        <v>867</v>
      </c>
      <c r="C85" s="119"/>
      <c r="D85" s="119" t="s">
        <v>868</v>
      </c>
      <c r="E85" s="119" t="s">
        <v>868</v>
      </c>
      <c r="F85" s="119" t="s">
        <v>868</v>
      </c>
      <c r="G85" s="119" t="s">
        <v>868</v>
      </c>
      <c r="H85" s="119" t="s">
        <v>868</v>
      </c>
      <c r="I85" s="119" t="s">
        <v>868</v>
      </c>
      <c r="J85" s="119" t="s">
        <v>868</v>
      </c>
      <c r="K85" s="119" t="s">
        <v>868</v>
      </c>
      <c r="L85" s="119" t="s">
        <v>868</v>
      </c>
      <c r="M85" s="119" t="s">
        <v>868</v>
      </c>
      <c r="N85" s="119" t="s">
        <v>868</v>
      </c>
      <c r="O85" s="119" t="s">
        <v>868</v>
      </c>
      <c r="P85" s="119" t="s">
        <v>868</v>
      </c>
      <c r="Q85" s="119" t="s">
        <v>868</v>
      </c>
      <c r="R85" s="119" t="s">
        <v>868</v>
      </c>
      <c r="S85" s="119" t="s">
        <v>868</v>
      </c>
      <c r="T85" s="119" t="s">
        <v>868</v>
      </c>
      <c r="U85" s="119" t="s">
        <v>868</v>
      </c>
      <c r="V85" s="119" t="s">
        <v>868</v>
      </c>
      <c r="W85" s="119" t="s">
        <v>868</v>
      </c>
      <c r="X85" s="119" t="s">
        <v>868</v>
      </c>
      <c r="Y85" s="119" t="s">
        <v>868</v>
      </c>
      <c r="Z85" s="119" t="s">
        <v>868</v>
      </c>
      <c r="AA85" s="119" t="s">
        <v>868</v>
      </c>
      <c r="AB85" s="119" t="s">
        <v>868</v>
      </c>
      <c r="AC85" s="119" t="s">
        <v>868</v>
      </c>
      <c r="AD85" s="119" t="s">
        <v>868</v>
      </c>
      <c r="AE85" s="119" t="s">
        <v>868</v>
      </c>
      <c r="AF85" s="119" t="s">
        <v>868</v>
      </c>
      <c r="AG85" s="119" t="s">
        <v>868</v>
      </c>
      <c r="AH85" s="119" t="s">
        <v>868</v>
      </c>
      <c r="AI85" s="119" t="s">
        <v>868</v>
      </c>
      <c r="AJ85" s="119" t="s">
        <v>868</v>
      </c>
      <c r="AK85" s="119" t="s">
        <v>868</v>
      </c>
      <c r="AL85" s="119" t="s">
        <v>868</v>
      </c>
      <c r="AM85" s="119" t="s">
        <v>868</v>
      </c>
      <c r="AN85" s="119" t="s">
        <v>868</v>
      </c>
      <c r="AO85" s="119" t="s">
        <v>868</v>
      </c>
      <c r="AP85" s="119" t="s">
        <v>868</v>
      </c>
      <c r="AQ85" s="119" t="s">
        <v>868</v>
      </c>
      <c r="AR85" s="119" t="s">
        <v>868</v>
      </c>
      <c r="AS85" s="119" t="s">
        <v>868</v>
      </c>
      <c r="AT85" s="119" t="s">
        <v>868</v>
      </c>
      <c r="AU85" s="119" t="s">
        <v>868</v>
      </c>
      <c r="AV85" s="119" t="s">
        <v>868</v>
      </c>
      <c r="AW85" s="119" t="s">
        <v>868</v>
      </c>
      <c r="AX85" s="119" t="s">
        <v>868</v>
      </c>
      <c r="AY85" s="119" t="s">
        <v>868</v>
      </c>
      <c r="AZ85" s="119" t="s">
        <v>868</v>
      </c>
      <c r="BA85" s="119" t="s">
        <v>868</v>
      </c>
      <c r="BB85" s="119" t="s">
        <v>868</v>
      </c>
      <c r="BC85" s="119" t="s">
        <v>868</v>
      </c>
    </row>
    <row r="86" spans="1:55" ht="19.5" x14ac:dyDescent="0.25">
      <c r="A86" s="117" t="s">
        <v>418</v>
      </c>
      <c r="B86" s="274" t="s">
        <v>869</v>
      </c>
      <c r="C86" s="119"/>
      <c r="D86" s="119" t="s">
        <v>868</v>
      </c>
      <c r="E86" s="119" t="s">
        <v>868</v>
      </c>
      <c r="F86" s="119" t="s">
        <v>868</v>
      </c>
      <c r="G86" s="119" t="s">
        <v>868</v>
      </c>
      <c r="H86" s="119" t="s">
        <v>868</v>
      </c>
      <c r="I86" s="119" t="s">
        <v>868</v>
      </c>
      <c r="J86" s="119" t="s">
        <v>868</v>
      </c>
      <c r="K86" s="119" t="s">
        <v>868</v>
      </c>
      <c r="L86" s="119" t="s">
        <v>868</v>
      </c>
      <c r="M86" s="119" t="s">
        <v>868</v>
      </c>
      <c r="N86" s="119" t="s">
        <v>868</v>
      </c>
      <c r="O86" s="119" t="s">
        <v>868</v>
      </c>
      <c r="P86" s="119" t="s">
        <v>868</v>
      </c>
      <c r="Q86" s="119" t="s">
        <v>868</v>
      </c>
      <c r="R86" s="119" t="s">
        <v>868</v>
      </c>
      <c r="S86" s="119" t="s">
        <v>868</v>
      </c>
      <c r="T86" s="119" t="s">
        <v>868</v>
      </c>
      <c r="U86" s="119" t="s">
        <v>868</v>
      </c>
      <c r="V86" s="119" t="s">
        <v>868</v>
      </c>
      <c r="W86" s="119" t="s">
        <v>868</v>
      </c>
      <c r="X86" s="119" t="s">
        <v>868</v>
      </c>
      <c r="Y86" s="119" t="s">
        <v>868</v>
      </c>
      <c r="Z86" s="119" t="s">
        <v>868</v>
      </c>
      <c r="AA86" s="119" t="s">
        <v>868</v>
      </c>
      <c r="AB86" s="119" t="s">
        <v>868</v>
      </c>
      <c r="AC86" s="119" t="s">
        <v>868</v>
      </c>
      <c r="AD86" s="119" t="s">
        <v>868</v>
      </c>
      <c r="AE86" s="119" t="s">
        <v>868</v>
      </c>
      <c r="AF86" s="119" t="s">
        <v>868</v>
      </c>
      <c r="AG86" s="119" t="s">
        <v>868</v>
      </c>
      <c r="AH86" s="119" t="s">
        <v>868</v>
      </c>
      <c r="AI86" s="119" t="s">
        <v>868</v>
      </c>
      <c r="AJ86" s="119" t="s">
        <v>868</v>
      </c>
      <c r="AK86" s="119" t="s">
        <v>868</v>
      </c>
      <c r="AL86" s="119" t="s">
        <v>868</v>
      </c>
      <c r="AM86" s="119" t="s">
        <v>868</v>
      </c>
      <c r="AN86" s="119" t="s">
        <v>868</v>
      </c>
      <c r="AO86" s="119" t="s">
        <v>868</v>
      </c>
      <c r="AP86" s="119" t="s">
        <v>868</v>
      </c>
      <c r="AQ86" s="119" t="s">
        <v>868</v>
      </c>
      <c r="AR86" s="119" t="s">
        <v>868</v>
      </c>
      <c r="AS86" s="119" t="s">
        <v>868</v>
      </c>
      <c r="AT86" s="119" t="s">
        <v>868</v>
      </c>
      <c r="AU86" s="119" t="s">
        <v>868</v>
      </c>
      <c r="AV86" s="119" t="s">
        <v>868</v>
      </c>
      <c r="AW86" s="119" t="s">
        <v>868</v>
      </c>
      <c r="AX86" s="119" t="s">
        <v>868</v>
      </c>
      <c r="AY86" s="119" t="s">
        <v>868</v>
      </c>
      <c r="AZ86" s="119" t="s">
        <v>868</v>
      </c>
      <c r="BA86" s="119" t="s">
        <v>868</v>
      </c>
      <c r="BB86" s="119" t="s">
        <v>868</v>
      </c>
      <c r="BC86" s="119" t="s">
        <v>868</v>
      </c>
    </row>
    <row r="87" spans="1:55" ht="29.25" x14ac:dyDescent="0.25">
      <c r="A87" s="117" t="s">
        <v>416</v>
      </c>
      <c r="B87" s="274" t="s">
        <v>870</v>
      </c>
      <c r="C87" s="119"/>
      <c r="D87" s="119" t="s">
        <v>868</v>
      </c>
      <c r="E87" s="119" t="s">
        <v>868</v>
      </c>
      <c r="F87" s="119" t="s">
        <v>868</v>
      </c>
      <c r="G87" s="119" t="s">
        <v>868</v>
      </c>
      <c r="H87" s="119" t="s">
        <v>868</v>
      </c>
      <c r="I87" s="119" t="s">
        <v>868</v>
      </c>
      <c r="J87" s="119" t="s">
        <v>868</v>
      </c>
      <c r="K87" s="119" t="s">
        <v>868</v>
      </c>
      <c r="L87" s="119" t="s">
        <v>868</v>
      </c>
      <c r="M87" s="119" t="s">
        <v>868</v>
      </c>
      <c r="N87" s="119" t="s">
        <v>868</v>
      </c>
      <c r="O87" s="119" t="s">
        <v>868</v>
      </c>
      <c r="P87" s="119" t="s">
        <v>868</v>
      </c>
      <c r="Q87" s="119" t="s">
        <v>868</v>
      </c>
      <c r="R87" s="119" t="s">
        <v>868</v>
      </c>
      <c r="S87" s="119" t="s">
        <v>868</v>
      </c>
      <c r="T87" s="119" t="s">
        <v>868</v>
      </c>
      <c r="U87" s="119" t="s">
        <v>868</v>
      </c>
      <c r="V87" s="119" t="s">
        <v>868</v>
      </c>
      <c r="W87" s="119" t="s">
        <v>868</v>
      </c>
      <c r="X87" s="119" t="s">
        <v>868</v>
      </c>
      <c r="Y87" s="119" t="s">
        <v>868</v>
      </c>
      <c r="Z87" s="119" t="s">
        <v>868</v>
      </c>
      <c r="AA87" s="119" t="s">
        <v>868</v>
      </c>
      <c r="AB87" s="119" t="s">
        <v>868</v>
      </c>
      <c r="AC87" s="119" t="s">
        <v>868</v>
      </c>
      <c r="AD87" s="119" t="s">
        <v>868</v>
      </c>
      <c r="AE87" s="119" t="s">
        <v>868</v>
      </c>
      <c r="AF87" s="119" t="s">
        <v>868</v>
      </c>
      <c r="AG87" s="119" t="s">
        <v>868</v>
      </c>
      <c r="AH87" s="119" t="s">
        <v>868</v>
      </c>
      <c r="AI87" s="119" t="s">
        <v>868</v>
      </c>
      <c r="AJ87" s="119" t="s">
        <v>868</v>
      </c>
      <c r="AK87" s="119" t="s">
        <v>868</v>
      </c>
      <c r="AL87" s="119" t="s">
        <v>868</v>
      </c>
      <c r="AM87" s="119" t="s">
        <v>868</v>
      </c>
      <c r="AN87" s="119" t="s">
        <v>868</v>
      </c>
      <c r="AO87" s="119" t="s">
        <v>868</v>
      </c>
      <c r="AP87" s="119" t="s">
        <v>868</v>
      </c>
      <c r="AQ87" s="119" t="s">
        <v>868</v>
      </c>
      <c r="AR87" s="119" t="s">
        <v>868</v>
      </c>
      <c r="AS87" s="119" t="s">
        <v>868</v>
      </c>
      <c r="AT87" s="119" t="s">
        <v>868</v>
      </c>
      <c r="AU87" s="119" t="s">
        <v>868</v>
      </c>
      <c r="AV87" s="119" t="s">
        <v>868</v>
      </c>
      <c r="AW87" s="119" t="s">
        <v>868</v>
      </c>
      <c r="AX87" s="119" t="s">
        <v>868</v>
      </c>
      <c r="AY87" s="119" t="s">
        <v>868</v>
      </c>
      <c r="AZ87" s="119" t="s">
        <v>868</v>
      </c>
      <c r="BA87" s="119" t="s">
        <v>868</v>
      </c>
      <c r="BB87" s="119" t="s">
        <v>868</v>
      </c>
      <c r="BC87" s="119" t="s">
        <v>868</v>
      </c>
    </row>
    <row r="88" spans="1:55" ht="29.25" x14ac:dyDescent="0.25">
      <c r="A88" s="117" t="s">
        <v>414</v>
      </c>
      <c r="B88" s="274" t="s">
        <v>871</v>
      </c>
      <c r="C88" s="119"/>
      <c r="D88" s="119" t="s">
        <v>868</v>
      </c>
      <c r="E88" s="119" t="s">
        <v>868</v>
      </c>
      <c r="F88" s="119" t="s">
        <v>868</v>
      </c>
      <c r="G88" s="119" t="s">
        <v>868</v>
      </c>
      <c r="H88" s="119" t="s">
        <v>868</v>
      </c>
      <c r="I88" s="119" t="s">
        <v>868</v>
      </c>
      <c r="J88" s="119" t="s">
        <v>868</v>
      </c>
      <c r="K88" s="119" t="s">
        <v>868</v>
      </c>
      <c r="L88" s="119" t="s">
        <v>868</v>
      </c>
      <c r="M88" s="119" t="s">
        <v>868</v>
      </c>
      <c r="N88" s="119" t="s">
        <v>868</v>
      </c>
      <c r="O88" s="119" t="s">
        <v>868</v>
      </c>
      <c r="P88" s="119" t="s">
        <v>868</v>
      </c>
      <c r="Q88" s="119" t="s">
        <v>868</v>
      </c>
      <c r="R88" s="119" t="s">
        <v>868</v>
      </c>
      <c r="S88" s="119" t="s">
        <v>868</v>
      </c>
      <c r="T88" s="119" t="s">
        <v>868</v>
      </c>
      <c r="U88" s="119" t="s">
        <v>868</v>
      </c>
      <c r="V88" s="119" t="s">
        <v>868</v>
      </c>
      <c r="W88" s="119" t="s">
        <v>868</v>
      </c>
      <c r="X88" s="119" t="s">
        <v>868</v>
      </c>
      <c r="Y88" s="119" t="s">
        <v>868</v>
      </c>
      <c r="Z88" s="119" t="s">
        <v>868</v>
      </c>
      <c r="AA88" s="119" t="s">
        <v>868</v>
      </c>
      <c r="AB88" s="119" t="s">
        <v>868</v>
      </c>
      <c r="AC88" s="119" t="s">
        <v>868</v>
      </c>
      <c r="AD88" s="119" t="s">
        <v>868</v>
      </c>
      <c r="AE88" s="119" t="s">
        <v>868</v>
      </c>
      <c r="AF88" s="119" t="s">
        <v>868</v>
      </c>
      <c r="AG88" s="119" t="s">
        <v>868</v>
      </c>
      <c r="AH88" s="119" t="s">
        <v>868</v>
      </c>
      <c r="AI88" s="119" t="s">
        <v>868</v>
      </c>
      <c r="AJ88" s="119" t="s">
        <v>868</v>
      </c>
      <c r="AK88" s="119" t="s">
        <v>868</v>
      </c>
      <c r="AL88" s="119" t="s">
        <v>868</v>
      </c>
      <c r="AM88" s="119" t="s">
        <v>868</v>
      </c>
      <c r="AN88" s="119" t="s">
        <v>868</v>
      </c>
      <c r="AO88" s="119" t="s">
        <v>868</v>
      </c>
      <c r="AP88" s="119" t="s">
        <v>868</v>
      </c>
      <c r="AQ88" s="119" t="s">
        <v>868</v>
      </c>
      <c r="AR88" s="119" t="s">
        <v>868</v>
      </c>
      <c r="AS88" s="119" t="s">
        <v>868</v>
      </c>
      <c r="AT88" s="119" t="s">
        <v>868</v>
      </c>
      <c r="AU88" s="119" t="s">
        <v>868</v>
      </c>
      <c r="AV88" s="119" t="s">
        <v>868</v>
      </c>
      <c r="AW88" s="119" t="s">
        <v>868</v>
      </c>
      <c r="AX88" s="119" t="s">
        <v>868</v>
      </c>
      <c r="AY88" s="119" t="s">
        <v>868</v>
      </c>
      <c r="AZ88" s="119" t="s">
        <v>868</v>
      </c>
      <c r="BA88" s="119" t="s">
        <v>868</v>
      </c>
      <c r="BB88" s="119" t="s">
        <v>868</v>
      </c>
      <c r="BC88" s="119" t="s">
        <v>868</v>
      </c>
    </row>
    <row r="89" spans="1:55" ht="29.25" x14ac:dyDescent="0.25">
      <c r="A89" s="117" t="s">
        <v>412</v>
      </c>
      <c r="B89" s="274" t="s">
        <v>872</v>
      </c>
      <c r="C89" s="119"/>
      <c r="D89" s="119" t="s">
        <v>868</v>
      </c>
      <c r="E89" s="119" t="s">
        <v>868</v>
      </c>
      <c r="F89" s="119" t="s">
        <v>868</v>
      </c>
      <c r="G89" s="119" t="s">
        <v>868</v>
      </c>
      <c r="H89" s="119" t="s">
        <v>868</v>
      </c>
      <c r="I89" s="119" t="s">
        <v>868</v>
      </c>
      <c r="J89" s="119" t="s">
        <v>868</v>
      </c>
      <c r="K89" s="119" t="s">
        <v>868</v>
      </c>
      <c r="L89" s="119" t="s">
        <v>868</v>
      </c>
      <c r="M89" s="119" t="s">
        <v>868</v>
      </c>
      <c r="N89" s="119" t="s">
        <v>868</v>
      </c>
      <c r="O89" s="119" t="s">
        <v>868</v>
      </c>
      <c r="P89" s="119" t="s">
        <v>868</v>
      </c>
      <c r="Q89" s="119" t="s">
        <v>868</v>
      </c>
      <c r="R89" s="119" t="s">
        <v>868</v>
      </c>
      <c r="S89" s="119" t="s">
        <v>868</v>
      </c>
      <c r="T89" s="119" t="s">
        <v>868</v>
      </c>
      <c r="U89" s="119" t="s">
        <v>868</v>
      </c>
      <c r="V89" s="119" t="s">
        <v>868</v>
      </c>
      <c r="W89" s="119" t="s">
        <v>868</v>
      </c>
      <c r="X89" s="119" t="s">
        <v>868</v>
      </c>
      <c r="Y89" s="119" t="s">
        <v>868</v>
      </c>
      <c r="Z89" s="119" t="s">
        <v>868</v>
      </c>
      <c r="AA89" s="119" t="s">
        <v>868</v>
      </c>
      <c r="AB89" s="119" t="s">
        <v>868</v>
      </c>
      <c r="AC89" s="119" t="s">
        <v>868</v>
      </c>
      <c r="AD89" s="119" t="s">
        <v>868</v>
      </c>
      <c r="AE89" s="119" t="s">
        <v>868</v>
      </c>
      <c r="AF89" s="119" t="s">
        <v>868</v>
      </c>
      <c r="AG89" s="119" t="s">
        <v>868</v>
      </c>
      <c r="AH89" s="119" t="s">
        <v>868</v>
      </c>
      <c r="AI89" s="119" t="s">
        <v>868</v>
      </c>
      <c r="AJ89" s="119" t="s">
        <v>868</v>
      </c>
      <c r="AK89" s="119" t="s">
        <v>868</v>
      </c>
      <c r="AL89" s="119" t="s">
        <v>868</v>
      </c>
      <c r="AM89" s="119" t="s">
        <v>868</v>
      </c>
      <c r="AN89" s="119" t="s">
        <v>868</v>
      </c>
      <c r="AO89" s="119" t="s">
        <v>868</v>
      </c>
      <c r="AP89" s="119" t="s">
        <v>868</v>
      </c>
      <c r="AQ89" s="119" t="s">
        <v>868</v>
      </c>
      <c r="AR89" s="119" t="s">
        <v>868</v>
      </c>
      <c r="AS89" s="119" t="s">
        <v>868</v>
      </c>
      <c r="AT89" s="119" t="s">
        <v>868</v>
      </c>
      <c r="AU89" s="119" t="s">
        <v>868</v>
      </c>
      <c r="AV89" s="119" t="s">
        <v>868</v>
      </c>
      <c r="AW89" s="119" t="s">
        <v>868</v>
      </c>
      <c r="AX89" s="119" t="s">
        <v>868</v>
      </c>
      <c r="AY89" s="119" t="s">
        <v>868</v>
      </c>
      <c r="AZ89" s="119" t="s">
        <v>868</v>
      </c>
      <c r="BA89" s="119" t="s">
        <v>868</v>
      </c>
      <c r="BB89" s="119" t="s">
        <v>868</v>
      </c>
      <c r="BC89" s="119" t="s">
        <v>868</v>
      </c>
    </row>
    <row r="90" spans="1:55" ht="29.25" x14ac:dyDescent="0.25">
      <c r="A90" s="117" t="s">
        <v>410</v>
      </c>
      <c r="B90" s="274" t="s">
        <v>873</v>
      </c>
      <c r="C90" s="119"/>
      <c r="D90" s="119" t="s">
        <v>868</v>
      </c>
      <c r="E90" s="119" t="s">
        <v>868</v>
      </c>
      <c r="F90" s="119" t="s">
        <v>868</v>
      </c>
      <c r="G90" s="119" t="s">
        <v>868</v>
      </c>
      <c r="H90" s="119" t="s">
        <v>868</v>
      </c>
      <c r="I90" s="119" t="s">
        <v>868</v>
      </c>
      <c r="J90" s="119" t="s">
        <v>868</v>
      </c>
      <c r="K90" s="119" t="s">
        <v>868</v>
      </c>
      <c r="L90" s="119" t="s">
        <v>868</v>
      </c>
      <c r="M90" s="119" t="s">
        <v>868</v>
      </c>
      <c r="N90" s="119" t="s">
        <v>868</v>
      </c>
      <c r="O90" s="119" t="s">
        <v>868</v>
      </c>
      <c r="P90" s="119" t="s">
        <v>868</v>
      </c>
      <c r="Q90" s="119" t="s">
        <v>868</v>
      </c>
      <c r="R90" s="119" t="s">
        <v>868</v>
      </c>
      <c r="S90" s="119" t="s">
        <v>868</v>
      </c>
      <c r="T90" s="119" t="s">
        <v>868</v>
      </c>
      <c r="U90" s="119" t="s">
        <v>868</v>
      </c>
      <c r="V90" s="119" t="s">
        <v>868</v>
      </c>
      <c r="W90" s="119" t="s">
        <v>868</v>
      </c>
      <c r="X90" s="119" t="s">
        <v>868</v>
      </c>
      <c r="Y90" s="119" t="s">
        <v>868</v>
      </c>
      <c r="Z90" s="119" t="s">
        <v>868</v>
      </c>
      <c r="AA90" s="119" t="s">
        <v>868</v>
      </c>
      <c r="AB90" s="119" t="s">
        <v>868</v>
      </c>
      <c r="AC90" s="119" t="s">
        <v>868</v>
      </c>
      <c r="AD90" s="119" t="s">
        <v>868</v>
      </c>
      <c r="AE90" s="119" t="s">
        <v>868</v>
      </c>
      <c r="AF90" s="119" t="s">
        <v>868</v>
      </c>
      <c r="AG90" s="119" t="s">
        <v>868</v>
      </c>
      <c r="AH90" s="119" t="s">
        <v>868</v>
      </c>
      <c r="AI90" s="119" t="s">
        <v>868</v>
      </c>
      <c r="AJ90" s="119" t="s">
        <v>868</v>
      </c>
      <c r="AK90" s="119" t="s">
        <v>868</v>
      </c>
      <c r="AL90" s="119" t="s">
        <v>868</v>
      </c>
      <c r="AM90" s="119" t="s">
        <v>868</v>
      </c>
      <c r="AN90" s="119" t="s">
        <v>868</v>
      </c>
      <c r="AO90" s="119" t="s">
        <v>868</v>
      </c>
      <c r="AP90" s="119" t="s">
        <v>868</v>
      </c>
      <c r="AQ90" s="119" t="s">
        <v>868</v>
      </c>
      <c r="AR90" s="119" t="s">
        <v>868</v>
      </c>
      <c r="AS90" s="119" t="s">
        <v>868</v>
      </c>
      <c r="AT90" s="119" t="s">
        <v>868</v>
      </c>
      <c r="AU90" s="119" t="s">
        <v>868</v>
      </c>
      <c r="AV90" s="119" t="s">
        <v>868</v>
      </c>
      <c r="AW90" s="119" t="s">
        <v>868</v>
      </c>
      <c r="AX90" s="119" t="s">
        <v>868</v>
      </c>
      <c r="AY90" s="119" t="s">
        <v>868</v>
      </c>
      <c r="AZ90" s="119" t="s">
        <v>868</v>
      </c>
      <c r="BA90" s="119" t="s">
        <v>868</v>
      </c>
      <c r="BB90" s="119" t="s">
        <v>868</v>
      </c>
      <c r="BC90" s="119" t="s">
        <v>868</v>
      </c>
    </row>
    <row r="91" spans="1:55" ht="29.25" x14ac:dyDescent="0.25">
      <c r="A91" s="117" t="s">
        <v>874</v>
      </c>
      <c r="B91" s="274" t="s">
        <v>875</v>
      </c>
      <c r="C91" s="119"/>
      <c r="D91" s="119" t="s">
        <v>868</v>
      </c>
      <c r="E91" s="119" t="s">
        <v>868</v>
      </c>
      <c r="F91" s="119" t="s">
        <v>868</v>
      </c>
      <c r="G91" s="119" t="s">
        <v>868</v>
      </c>
      <c r="H91" s="119" t="s">
        <v>868</v>
      </c>
      <c r="I91" s="119" t="s">
        <v>868</v>
      </c>
      <c r="J91" s="119" t="s">
        <v>868</v>
      </c>
      <c r="K91" s="119" t="s">
        <v>868</v>
      </c>
      <c r="L91" s="119" t="s">
        <v>868</v>
      </c>
      <c r="M91" s="119" t="s">
        <v>868</v>
      </c>
      <c r="N91" s="119" t="s">
        <v>868</v>
      </c>
      <c r="O91" s="119" t="s">
        <v>868</v>
      </c>
      <c r="P91" s="119" t="s">
        <v>868</v>
      </c>
      <c r="Q91" s="119" t="s">
        <v>868</v>
      </c>
      <c r="R91" s="119" t="s">
        <v>868</v>
      </c>
      <c r="S91" s="119" t="s">
        <v>868</v>
      </c>
      <c r="T91" s="119" t="s">
        <v>868</v>
      </c>
      <c r="U91" s="119" t="s">
        <v>868</v>
      </c>
      <c r="V91" s="119" t="s">
        <v>868</v>
      </c>
      <c r="W91" s="119" t="s">
        <v>868</v>
      </c>
      <c r="X91" s="119" t="s">
        <v>868</v>
      </c>
      <c r="Y91" s="119" t="s">
        <v>868</v>
      </c>
      <c r="Z91" s="119" t="s">
        <v>868</v>
      </c>
      <c r="AA91" s="119" t="s">
        <v>868</v>
      </c>
      <c r="AB91" s="119" t="s">
        <v>868</v>
      </c>
      <c r="AC91" s="119" t="s">
        <v>868</v>
      </c>
      <c r="AD91" s="119" t="s">
        <v>868</v>
      </c>
      <c r="AE91" s="119" t="s">
        <v>868</v>
      </c>
      <c r="AF91" s="119" t="s">
        <v>868</v>
      </c>
      <c r="AG91" s="119" t="s">
        <v>868</v>
      </c>
      <c r="AH91" s="119" t="s">
        <v>868</v>
      </c>
      <c r="AI91" s="119" t="s">
        <v>868</v>
      </c>
      <c r="AJ91" s="119" t="s">
        <v>868</v>
      </c>
      <c r="AK91" s="119" t="s">
        <v>868</v>
      </c>
      <c r="AL91" s="119" t="s">
        <v>868</v>
      </c>
      <c r="AM91" s="119" t="s">
        <v>868</v>
      </c>
      <c r="AN91" s="119" t="s">
        <v>868</v>
      </c>
      <c r="AO91" s="119" t="s">
        <v>868</v>
      </c>
      <c r="AP91" s="119" t="s">
        <v>868</v>
      </c>
      <c r="AQ91" s="119" t="s">
        <v>868</v>
      </c>
      <c r="AR91" s="119" t="s">
        <v>868</v>
      </c>
      <c r="AS91" s="119" t="s">
        <v>868</v>
      </c>
      <c r="AT91" s="119" t="s">
        <v>868</v>
      </c>
      <c r="AU91" s="119" t="s">
        <v>868</v>
      </c>
      <c r="AV91" s="119" t="s">
        <v>868</v>
      </c>
      <c r="AW91" s="119" t="s">
        <v>868</v>
      </c>
      <c r="AX91" s="119" t="s">
        <v>868</v>
      </c>
      <c r="AY91" s="119" t="s">
        <v>868</v>
      </c>
      <c r="AZ91" s="119" t="s">
        <v>868</v>
      </c>
      <c r="BA91" s="119" t="s">
        <v>868</v>
      </c>
      <c r="BB91" s="119" t="s">
        <v>868</v>
      </c>
      <c r="BC91" s="119" t="s">
        <v>868</v>
      </c>
    </row>
    <row r="92" spans="1:55" ht="39" x14ac:dyDescent="0.25">
      <c r="A92" s="117" t="s">
        <v>876</v>
      </c>
      <c r="B92" s="274" t="s">
        <v>877</v>
      </c>
      <c r="C92" s="119"/>
      <c r="D92" s="119" t="s">
        <v>868</v>
      </c>
      <c r="E92" s="119" t="s">
        <v>868</v>
      </c>
      <c r="F92" s="119" t="s">
        <v>868</v>
      </c>
      <c r="G92" s="119" t="s">
        <v>868</v>
      </c>
      <c r="H92" s="119" t="s">
        <v>868</v>
      </c>
      <c r="I92" s="119" t="s">
        <v>868</v>
      </c>
      <c r="J92" s="119" t="s">
        <v>868</v>
      </c>
      <c r="K92" s="119" t="s">
        <v>868</v>
      </c>
      <c r="L92" s="119" t="s">
        <v>868</v>
      </c>
      <c r="M92" s="119" t="s">
        <v>868</v>
      </c>
      <c r="N92" s="119" t="s">
        <v>868</v>
      </c>
      <c r="O92" s="119" t="s">
        <v>868</v>
      </c>
      <c r="P92" s="119" t="s">
        <v>868</v>
      </c>
      <c r="Q92" s="119" t="s">
        <v>868</v>
      </c>
      <c r="R92" s="119" t="s">
        <v>868</v>
      </c>
      <c r="S92" s="119" t="s">
        <v>868</v>
      </c>
      <c r="T92" s="119" t="s">
        <v>868</v>
      </c>
      <c r="U92" s="119" t="s">
        <v>868</v>
      </c>
      <c r="V92" s="119" t="s">
        <v>868</v>
      </c>
      <c r="W92" s="119" t="s">
        <v>868</v>
      </c>
      <c r="X92" s="119" t="s">
        <v>868</v>
      </c>
      <c r="Y92" s="119" t="s">
        <v>868</v>
      </c>
      <c r="Z92" s="119" t="s">
        <v>868</v>
      </c>
      <c r="AA92" s="119" t="s">
        <v>868</v>
      </c>
      <c r="AB92" s="119" t="s">
        <v>868</v>
      </c>
      <c r="AC92" s="119" t="s">
        <v>868</v>
      </c>
      <c r="AD92" s="119" t="s">
        <v>868</v>
      </c>
      <c r="AE92" s="119" t="s">
        <v>868</v>
      </c>
      <c r="AF92" s="119" t="s">
        <v>868</v>
      </c>
      <c r="AG92" s="119" t="s">
        <v>868</v>
      </c>
      <c r="AH92" s="119" t="s">
        <v>868</v>
      </c>
      <c r="AI92" s="119" t="s">
        <v>868</v>
      </c>
      <c r="AJ92" s="119" t="s">
        <v>868</v>
      </c>
      <c r="AK92" s="119" t="s">
        <v>868</v>
      </c>
      <c r="AL92" s="119" t="s">
        <v>868</v>
      </c>
      <c r="AM92" s="119" t="s">
        <v>868</v>
      </c>
      <c r="AN92" s="119" t="s">
        <v>868</v>
      </c>
      <c r="AO92" s="119" t="s">
        <v>868</v>
      </c>
      <c r="AP92" s="119" t="s">
        <v>868</v>
      </c>
      <c r="AQ92" s="119" t="s">
        <v>868</v>
      </c>
      <c r="AR92" s="119" t="s">
        <v>868</v>
      </c>
      <c r="AS92" s="119" t="s">
        <v>868</v>
      </c>
      <c r="AT92" s="119" t="s">
        <v>868</v>
      </c>
      <c r="AU92" s="119" t="s">
        <v>868</v>
      </c>
      <c r="AV92" s="119" t="s">
        <v>868</v>
      </c>
      <c r="AW92" s="119" t="s">
        <v>868</v>
      </c>
      <c r="AX92" s="119" t="s">
        <v>868</v>
      </c>
      <c r="AY92" s="119" t="s">
        <v>868</v>
      </c>
      <c r="AZ92" s="119" t="s">
        <v>868</v>
      </c>
      <c r="BA92" s="119" t="s">
        <v>868</v>
      </c>
      <c r="BB92" s="119" t="s">
        <v>868</v>
      </c>
      <c r="BC92" s="119" t="s">
        <v>868</v>
      </c>
    </row>
    <row r="93" spans="1:55" ht="19.5" x14ac:dyDescent="0.25">
      <c r="A93" s="117" t="s">
        <v>878</v>
      </c>
      <c r="B93" s="274" t="s">
        <v>879</v>
      </c>
      <c r="C93" s="119"/>
      <c r="D93" s="119" t="s">
        <v>868</v>
      </c>
      <c r="E93" s="119" t="s">
        <v>868</v>
      </c>
      <c r="F93" s="119" t="s">
        <v>868</v>
      </c>
      <c r="G93" s="119" t="s">
        <v>868</v>
      </c>
      <c r="H93" s="119" t="s">
        <v>868</v>
      </c>
      <c r="I93" s="119" t="s">
        <v>868</v>
      </c>
      <c r="J93" s="119" t="s">
        <v>868</v>
      </c>
      <c r="K93" s="119" t="s">
        <v>868</v>
      </c>
      <c r="L93" s="119" t="s">
        <v>868</v>
      </c>
      <c r="M93" s="119" t="s">
        <v>868</v>
      </c>
      <c r="N93" s="119" t="s">
        <v>868</v>
      </c>
      <c r="O93" s="119" t="s">
        <v>868</v>
      </c>
      <c r="P93" s="119" t="s">
        <v>868</v>
      </c>
      <c r="Q93" s="119" t="s">
        <v>868</v>
      </c>
      <c r="R93" s="119" t="s">
        <v>868</v>
      </c>
      <c r="S93" s="119" t="s">
        <v>868</v>
      </c>
      <c r="T93" s="119" t="s">
        <v>868</v>
      </c>
      <c r="U93" s="119" t="s">
        <v>868</v>
      </c>
      <c r="V93" s="119" t="s">
        <v>868</v>
      </c>
      <c r="W93" s="119" t="s">
        <v>868</v>
      </c>
      <c r="X93" s="119" t="s">
        <v>868</v>
      </c>
      <c r="Y93" s="119" t="s">
        <v>868</v>
      </c>
      <c r="Z93" s="119" t="s">
        <v>868</v>
      </c>
      <c r="AA93" s="119" t="s">
        <v>868</v>
      </c>
      <c r="AB93" s="119" t="s">
        <v>868</v>
      </c>
      <c r="AC93" s="119" t="s">
        <v>868</v>
      </c>
      <c r="AD93" s="119" t="s">
        <v>868</v>
      </c>
      <c r="AE93" s="119" t="s">
        <v>868</v>
      </c>
      <c r="AF93" s="119" t="s">
        <v>868</v>
      </c>
      <c r="AG93" s="119" t="s">
        <v>868</v>
      </c>
      <c r="AH93" s="119" t="s">
        <v>868</v>
      </c>
      <c r="AI93" s="119" t="s">
        <v>868</v>
      </c>
      <c r="AJ93" s="119" t="s">
        <v>868</v>
      </c>
      <c r="AK93" s="119" t="s">
        <v>868</v>
      </c>
      <c r="AL93" s="119" t="s">
        <v>868</v>
      </c>
      <c r="AM93" s="119" t="s">
        <v>868</v>
      </c>
      <c r="AN93" s="119" t="s">
        <v>868</v>
      </c>
      <c r="AO93" s="119" t="s">
        <v>868</v>
      </c>
      <c r="AP93" s="119" t="s">
        <v>868</v>
      </c>
      <c r="AQ93" s="119" t="s">
        <v>868</v>
      </c>
      <c r="AR93" s="119" t="s">
        <v>868</v>
      </c>
      <c r="AS93" s="119" t="s">
        <v>868</v>
      </c>
      <c r="AT93" s="119" t="s">
        <v>868</v>
      </c>
      <c r="AU93" s="119" t="s">
        <v>868</v>
      </c>
      <c r="AV93" s="119" t="s">
        <v>868</v>
      </c>
      <c r="AW93" s="119" t="s">
        <v>868</v>
      </c>
      <c r="AX93" s="119" t="s">
        <v>868</v>
      </c>
      <c r="AY93" s="119" t="s">
        <v>868</v>
      </c>
      <c r="AZ93" s="119" t="s">
        <v>868</v>
      </c>
      <c r="BA93" s="119" t="s">
        <v>868</v>
      </c>
      <c r="BB93" s="119" t="s">
        <v>868</v>
      </c>
      <c r="BC93" s="119" t="s">
        <v>868</v>
      </c>
    </row>
    <row r="94" spans="1:55" ht="29.25" x14ac:dyDescent="0.25">
      <c r="A94" s="117" t="s">
        <v>880</v>
      </c>
      <c r="B94" s="274" t="s">
        <v>881</v>
      </c>
      <c r="C94" s="119"/>
      <c r="D94" s="119" t="s">
        <v>868</v>
      </c>
      <c r="E94" s="119" t="s">
        <v>868</v>
      </c>
      <c r="F94" s="119" t="s">
        <v>868</v>
      </c>
      <c r="G94" s="119" t="s">
        <v>868</v>
      </c>
      <c r="H94" s="119" t="s">
        <v>868</v>
      </c>
      <c r="I94" s="119" t="s">
        <v>868</v>
      </c>
      <c r="J94" s="119" t="s">
        <v>868</v>
      </c>
      <c r="K94" s="119" t="s">
        <v>868</v>
      </c>
      <c r="L94" s="119" t="s">
        <v>868</v>
      </c>
      <c r="M94" s="119" t="s">
        <v>868</v>
      </c>
      <c r="N94" s="119" t="s">
        <v>868</v>
      </c>
      <c r="O94" s="119" t="s">
        <v>868</v>
      </c>
      <c r="P94" s="119" t="s">
        <v>868</v>
      </c>
      <c r="Q94" s="119" t="s">
        <v>868</v>
      </c>
      <c r="R94" s="119" t="s">
        <v>868</v>
      </c>
      <c r="S94" s="119" t="s">
        <v>868</v>
      </c>
      <c r="T94" s="119" t="s">
        <v>868</v>
      </c>
      <c r="U94" s="119" t="s">
        <v>868</v>
      </c>
      <c r="V94" s="119" t="s">
        <v>868</v>
      </c>
      <c r="W94" s="119" t="s">
        <v>868</v>
      </c>
      <c r="X94" s="119" t="s">
        <v>868</v>
      </c>
      <c r="Y94" s="119" t="s">
        <v>868</v>
      </c>
      <c r="Z94" s="119" t="s">
        <v>868</v>
      </c>
      <c r="AA94" s="119" t="s">
        <v>868</v>
      </c>
      <c r="AB94" s="119" t="s">
        <v>868</v>
      </c>
      <c r="AC94" s="119" t="s">
        <v>868</v>
      </c>
      <c r="AD94" s="119" t="s">
        <v>868</v>
      </c>
      <c r="AE94" s="119" t="s">
        <v>868</v>
      </c>
      <c r="AF94" s="119" t="s">
        <v>868</v>
      </c>
      <c r="AG94" s="119" t="s">
        <v>868</v>
      </c>
      <c r="AH94" s="119" t="s">
        <v>868</v>
      </c>
      <c r="AI94" s="119" t="s">
        <v>868</v>
      </c>
      <c r="AJ94" s="119" t="s">
        <v>868</v>
      </c>
      <c r="AK94" s="119" t="s">
        <v>868</v>
      </c>
      <c r="AL94" s="119" t="s">
        <v>868</v>
      </c>
      <c r="AM94" s="119" t="s">
        <v>868</v>
      </c>
      <c r="AN94" s="119" t="s">
        <v>868</v>
      </c>
      <c r="AO94" s="119" t="s">
        <v>868</v>
      </c>
      <c r="AP94" s="119" t="s">
        <v>868</v>
      </c>
      <c r="AQ94" s="119" t="s">
        <v>868</v>
      </c>
      <c r="AR94" s="119" t="s">
        <v>868</v>
      </c>
      <c r="AS94" s="119" t="s">
        <v>868</v>
      </c>
      <c r="AT94" s="119" t="s">
        <v>868</v>
      </c>
      <c r="AU94" s="119" t="s">
        <v>868</v>
      </c>
      <c r="AV94" s="119" t="s">
        <v>868</v>
      </c>
      <c r="AW94" s="119" t="s">
        <v>868</v>
      </c>
      <c r="AX94" s="119" t="s">
        <v>868</v>
      </c>
      <c r="AY94" s="119" t="s">
        <v>868</v>
      </c>
      <c r="AZ94" s="119" t="s">
        <v>868</v>
      </c>
      <c r="BA94" s="119" t="s">
        <v>868</v>
      </c>
      <c r="BB94" s="119" t="s">
        <v>868</v>
      </c>
      <c r="BC94" s="119" t="s">
        <v>868</v>
      </c>
    </row>
    <row r="95" spans="1:55" ht="39" x14ac:dyDescent="0.25">
      <c r="A95" s="117" t="s">
        <v>406</v>
      </c>
      <c r="B95" s="274" t="s">
        <v>882</v>
      </c>
      <c r="C95" s="119"/>
      <c r="D95" s="119" t="s">
        <v>868</v>
      </c>
      <c r="E95" s="119" t="s">
        <v>868</v>
      </c>
      <c r="F95" s="119" t="s">
        <v>868</v>
      </c>
      <c r="G95" s="119" t="s">
        <v>868</v>
      </c>
      <c r="H95" s="119" t="s">
        <v>868</v>
      </c>
      <c r="I95" s="119" t="s">
        <v>868</v>
      </c>
      <c r="J95" s="119" t="s">
        <v>868</v>
      </c>
      <c r="K95" s="119" t="s">
        <v>868</v>
      </c>
      <c r="L95" s="119" t="s">
        <v>868</v>
      </c>
      <c r="M95" s="119" t="s">
        <v>868</v>
      </c>
      <c r="N95" s="119" t="s">
        <v>868</v>
      </c>
      <c r="O95" s="119" t="s">
        <v>868</v>
      </c>
      <c r="P95" s="119" t="s">
        <v>868</v>
      </c>
      <c r="Q95" s="119" t="s">
        <v>868</v>
      </c>
      <c r="R95" s="119" t="s">
        <v>868</v>
      </c>
      <c r="S95" s="119" t="s">
        <v>868</v>
      </c>
      <c r="T95" s="119" t="s">
        <v>868</v>
      </c>
      <c r="U95" s="119" t="s">
        <v>868</v>
      </c>
      <c r="V95" s="119" t="s">
        <v>868</v>
      </c>
      <c r="W95" s="119" t="s">
        <v>868</v>
      </c>
      <c r="X95" s="119" t="s">
        <v>868</v>
      </c>
      <c r="Y95" s="119" t="s">
        <v>868</v>
      </c>
      <c r="Z95" s="119" t="s">
        <v>868</v>
      </c>
      <c r="AA95" s="119" t="s">
        <v>868</v>
      </c>
      <c r="AB95" s="119" t="s">
        <v>868</v>
      </c>
      <c r="AC95" s="119" t="s">
        <v>868</v>
      </c>
      <c r="AD95" s="119" t="s">
        <v>868</v>
      </c>
      <c r="AE95" s="119" t="s">
        <v>868</v>
      </c>
      <c r="AF95" s="119" t="s">
        <v>868</v>
      </c>
      <c r="AG95" s="119" t="s">
        <v>868</v>
      </c>
      <c r="AH95" s="119" t="s">
        <v>868</v>
      </c>
      <c r="AI95" s="119" t="s">
        <v>868</v>
      </c>
      <c r="AJ95" s="119" t="s">
        <v>868</v>
      </c>
      <c r="AK95" s="119" t="s">
        <v>868</v>
      </c>
      <c r="AL95" s="119" t="s">
        <v>868</v>
      </c>
      <c r="AM95" s="119" t="s">
        <v>868</v>
      </c>
      <c r="AN95" s="119" t="s">
        <v>868</v>
      </c>
      <c r="AO95" s="119" t="s">
        <v>868</v>
      </c>
      <c r="AP95" s="119" t="s">
        <v>868</v>
      </c>
      <c r="AQ95" s="119" t="s">
        <v>868</v>
      </c>
      <c r="AR95" s="119" t="s">
        <v>868</v>
      </c>
      <c r="AS95" s="119" t="s">
        <v>868</v>
      </c>
      <c r="AT95" s="119" t="s">
        <v>868</v>
      </c>
      <c r="AU95" s="119" t="s">
        <v>868</v>
      </c>
      <c r="AV95" s="119" t="s">
        <v>868</v>
      </c>
      <c r="AW95" s="119" t="s">
        <v>868</v>
      </c>
      <c r="AX95" s="119" t="s">
        <v>868</v>
      </c>
      <c r="AY95" s="119" t="s">
        <v>868</v>
      </c>
      <c r="AZ95" s="119" t="s">
        <v>868</v>
      </c>
      <c r="BA95" s="119" t="s">
        <v>868</v>
      </c>
      <c r="BB95" s="119" t="s">
        <v>868</v>
      </c>
      <c r="BC95" s="119" t="s">
        <v>868</v>
      </c>
    </row>
    <row r="96" spans="1:55" ht="39" x14ac:dyDescent="0.25">
      <c r="A96" s="117" t="s">
        <v>883</v>
      </c>
      <c r="B96" s="274" t="s">
        <v>884</v>
      </c>
      <c r="C96" s="119"/>
      <c r="D96" s="119" t="s">
        <v>868</v>
      </c>
      <c r="E96" s="119" t="s">
        <v>868</v>
      </c>
      <c r="F96" s="119" t="s">
        <v>868</v>
      </c>
      <c r="G96" s="119" t="s">
        <v>868</v>
      </c>
      <c r="H96" s="119" t="s">
        <v>868</v>
      </c>
      <c r="I96" s="119" t="s">
        <v>868</v>
      </c>
      <c r="J96" s="119" t="s">
        <v>868</v>
      </c>
      <c r="K96" s="119" t="s">
        <v>868</v>
      </c>
      <c r="L96" s="119" t="s">
        <v>868</v>
      </c>
      <c r="M96" s="119" t="s">
        <v>868</v>
      </c>
      <c r="N96" s="119" t="s">
        <v>868</v>
      </c>
      <c r="O96" s="119" t="s">
        <v>868</v>
      </c>
      <c r="P96" s="119" t="s">
        <v>868</v>
      </c>
      <c r="Q96" s="119" t="s">
        <v>868</v>
      </c>
      <c r="R96" s="119" t="s">
        <v>868</v>
      </c>
      <c r="S96" s="119" t="s">
        <v>868</v>
      </c>
      <c r="T96" s="119" t="s">
        <v>868</v>
      </c>
      <c r="U96" s="119" t="s">
        <v>868</v>
      </c>
      <c r="V96" s="119" t="s">
        <v>868</v>
      </c>
      <c r="W96" s="119" t="s">
        <v>868</v>
      </c>
      <c r="X96" s="119" t="s">
        <v>868</v>
      </c>
      <c r="Y96" s="119" t="s">
        <v>868</v>
      </c>
      <c r="Z96" s="119" t="s">
        <v>868</v>
      </c>
      <c r="AA96" s="119" t="s">
        <v>868</v>
      </c>
      <c r="AB96" s="119" t="s">
        <v>868</v>
      </c>
      <c r="AC96" s="119" t="s">
        <v>868</v>
      </c>
      <c r="AD96" s="119" t="s">
        <v>868</v>
      </c>
      <c r="AE96" s="119" t="s">
        <v>868</v>
      </c>
      <c r="AF96" s="119" t="s">
        <v>868</v>
      </c>
      <c r="AG96" s="119" t="s">
        <v>868</v>
      </c>
      <c r="AH96" s="119" t="s">
        <v>868</v>
      </c>
      <c r="AI96" s="119" t="s">
        <v>868</v>
      </c>
      <c r="AJ96" s="119" t="s">
        <v>868</v>
      </c>
      <c r="AK96" s="119" t="s">
        <v>868</v>
      </c>
      <c r="AL96" s="119" t="s">
        <v>868</v>
      </c>
      <c r="AM96" s="119" t="s">
        <v>868</v>
      </c>
      <c r="AN96" s="119" t="s">
        <v>868</v>
      </c>
      <c r="AO96" s="119" t="s">
        <v>868</v>
      </c>
      <c r="AP96" s="119" t="s">
        <v>868</v>
      </c>
      <c r="AQ96" s="119" t="s">
        <v>868</v>
      </c>
      <c r="AR96" s="119" t="s">
        <v>868</v>
      </c>
      <c r="AS96" s="119" t="s">
        <v>868</v>
      </c>
      <c r="AT96" s="119" t="s">
        <v>868</v>
      </c>
      <c r="AU96" s="119" t="s">
        <v>868</v>
      </c>
      <c r="AV96" s="119" t="s">
        <v>868</v>
      </c>
      <c r="AW96" s="119" t="s">
        <v>868</v>
      </c>
      <c r="AX96" s="119" t="s">
        <v>868</v>
      </c>
      <c r="AY96" s="119" t="s">
        <v>868</v>
      </c>
      <c r="AZ96" s="119" t="s">
        <v>868</v>
      </c>
      <c r="BA96" s="119" t="s">
        <v>868</v>
      </c>
      <c r="BB96" s="119" t="s">
        <v>868</v>
      </c>
      <c r="BC96" s="119" t="s">
        <v>868</v>
      </c>
    </row>
    <row r="97" spans="1:55" ht="39" x14ac:dyDescent="0.25">
      <c r="A97" s="117" t="s">
        <v>885</v>
      </c>
      <c r="B97" s="274" t="s">
        <v>886</v>
      </c>
      <c r="C97" s="119"/>
      <c r="D97" s="119" t="s">
        <v>868</v>
      </c>
      <c r="E97" s="119" t="s">
        <v>868</v>
      </c>
      <c r="F97" s="119" t="s">
        <v>868</v>
      </c>
      <c r="G97" s="119" t="s">
        <v>868</v>
      </c>
      <c r="H97" s="119" t="s">
        <v>868</v>
      </c>
      <c r="I97" s="119" t="s">
        <v>868</v>
      </c>
      <c r="J97" s="119" t="s">
        <v>868</v>
      </c>
      <c r="K97" s="119" t="s">
        <v>868</v>
      </c>
      <c r="L97" s="119" t="s">
        <v>868</v>
      </c>
      <c r="M97" s="119" t="s">
        <v>868</v>
      </c>
      <c r="N97" s="119" t="s">
        <v>868</v>
      </c>
      <c r="O97" s="119" t="s">
        <v>868</v>
      </c>
      <c r="P97" s="119" t="s">
        <v>868</v>
      </c>
      <c r="Q97" s="119" t="s">
        <v>868</v>
      </c>
      <c r="R97" s="119" t="s">
        <v>868</v>
      </c>
      <c r="S97" s="119" t="s">
        <v>868</v>
      </c>
      <c r="T97" s="119" t="s">
        <v>868</v>
      </c>
      <c r="U97" s="119" t="s">
        <v>868</v>
      </c>
      <c r="V97" s="119" t="s">
        <v>868</v>
      </c>
      <c r="W97" s="119" t="s">
        <v>868</v>
      </c>
      <c r="X97" s="119" t="s">
        <v>868</v>
      </c>
      <c r="Y97" s="119" t="s">
        <v>868</v>
      </c>
      <c r="Z97" s="119" t="s">
        <v>868</v>
      </c>
      <c r="AA97" s="119" t="s">
        <v>868</v>
      </c>
      <c r="AB97" s="119" t="s">
        <v>868</v>
      </c>
      <c r="AC97" s="119" t="s">
        <v>868</v>
      </c>
      <c r="AD97" s="119" t="s">
        <v>868</v>
      </c>
      <c r="AE97" s="119" t="s">
        <v>868</v>
      </c>
      <c r="AF97" s="119" t="s">
        <v>868</v>
      </c>
      <c r="AG97" s="119" t="s">
        <v>868</v>
      </c>
      <c r="AH97" s="119" t="s">
        <v>868</v>
      </c>
      <c r="AI97" s="119" t="s">
        <v>868</v>
      </c>
      <c r="AJ97" s="119" t="s">
        <v>868</v>
      </c>
      <c r="AK97" s="119" t="s">
        <v>868</v>
      </c>
      <c r="AL97" s="119" t="s">
        <v>868</v>
      </c>
      <c r="AM97" s="119" t="s">
        <v>868</v>
      </c>
      <c r="AN97" s="119" t="s">
        <v>868</v>
      </c>
      <c r="AO97" s="119" t="s">
        <v>868</v>
      </c>
      <c r="AP97" s="119" t="s">
        <v>868</v>
      </c>
      <c r="AQ97" s="119" t="s">
        <v>868</v>
      </c>
      <c r="AR97" s="119" t="s">
        <v>868</v>
      </c>
      <c r="AS97" s="119" t="s">
        <v>868</v>
      </c>
      <c r="AT97" s="119" t="s">
        <v>868</v>
      </c>
      <c r="AU97" s="119" t="s">
        <v>868</v>
      </c>
      <c r="AV97" s="119" t="s">
        <v>868</v>
      </c>
      <c r="AW97" s="119" t="s">
        <v>868</v>
      </c>
      <c r="AX97" s="119" t="s">
        <v>868</v>
      </c>
      <c r="AY97" s="119" t="s">
        <v>868</v>
      </c>
      <c r="AZ97" s="119" t="s">
        <v>868</v>
      </c>
      <c r="BA97" s="119" t="s">
        <v>868</v>
      </c>
      <c r="BB97" s="119" t="s">
        <v>868</v>
      </c>
      <c r="BC97" s="119" t="s">
        <v>868</v>
      </c>
    </row>
    <row r="98" spans="1:55" ht="29.25" x14ac:dyDescent="0.25">
      <c r="A98" s="117" t="s">
        <v>405</v>
      </c>
      <c r="B98" s="274" t="s">
        <v>887</v>
      </c>
      <c r="C98" s="119"/>
      <c r="D98" s="120">
        <f>SUM(D99:D103)</f>
        <v>0</v>
      </c>
      <c r="E98" s="120">
        <f t="shared" ref="E98:BC98" si="63">SUM(E99:E103)</f>
        <v>0</v>
      </c>
      <c r="F98" s="120">
        <f t="shared" si="63"/>
        <v>0</v>
      </c>
      <c r="G98" s="120">
        <f t="shared" si="63"/>
        <v>0</v>
      </c>
      <c r="H98" s="120">
        <f t="shared" si="63"/>
        <v>0</v>
      </c>
      <c r="I98" s="120">
        <f t="shared" si="63"/>
        <v>0</v>
      </c>
      <c r="J98" s="120">
        <f t="shared" si="63"/>
        <v>0</v>
      </c>
      <c r="K98" s="120">
        <f t="shared" si="63"/>
        <v>0</v>
      </c>
      <c r="L98" s="120">
        <f t="shared" si="63"/>
        <v>0</v>
      </c>
      <c r="M98" s="120">
        <f t="shared" si="63"/>
        <v>0</v>
      </c>
      <c r="N98" s="120">
        <f t="shared" si="63"/>
        <v>0</v>
      </c>
      <c r="O98" s="120">
        <f t="shared" si="63"/>
        <v>0</v>
      </c>
      <c r="P98" s="120">
        <f t="shared" si="63"/>
        <v>0</v>
      </c>
      <c r="Q98" s="120">
        <f t="shared" si="63"/>
        <v>0</v>
      </c>
      <c r="R98" s="120">
        <f t="shared" si="63"/>
        <v>0</v>
      </c>
      <c r="S98" s="120">
        <f t="shared" si="63"/>
        <v>0</v>
      </c>
      <c r="T98" s="120">
        <f t="shared" si="63"/>
        <v>0</v>
      </c>
      <c r="U98" s="120">
        <f t="shared" si="63"/>
        <v>0</v>
      </c>
      <c r="V98" s="120">
        <f t="shared" si="63"/>
        <v>0</v>
      </c>
      <c r="W98" s="120">
        <f t="shared" si="63"/>
        <v>0</v>
      </c>
      <c r="X98" s="120">
        <f t="shared" si="63"/>
        <v>0</v>
      </c>
      <c r="Y98" s="120">
        <f t="shared" si="63"/>
        <v>0</v>
      </c>
      <c r="Z98" s="120">
        <f t="shared" si="63"/>
        <v>0</v>
      </c>
      <c r="AA98" s="120">
        <f t="shared" si="63"/>
        <v>0</v>
      </c>
      <c r="AB98" s="120">
        <f t="shared" si="63"/>
        <v>0</v>
      </c>
      <c r="AC98" s="120">
        <f t="shared" si="63"/>
        <v>0</v>
      </c>
      <c r="AD98" s="120">
        <f t="shared" si="63"/>
        <v>0</v>
      </c>
      <c r="AE98" s="120">
        <f t="shared" si="63"/>
        <v>0</v>
      </c>
      <c r="AF98" s="120">
        <f t="shared" si="63"/>
        <v>0</v>
      </c>
      <c r="AG98" s="120">
        <f t="shared" si="63"/>
        <v>0</v>
      </c>
      <c r="AH98" s="120">
        <f t="shared" si="63"/>
        <v>0</v>
      </c>
      <c r="AI98" s="120">
        <f t="shared" si="63"/>
        <v>0</v>
      </c>
      <c r="AJ98" s="120">
        <f t="shared" si="63"/>
        <v>0</v>
      </c>
      <c r="AK98" s="120">
        <f t="shared" si="63"/>
        <v>0</v>
      </c>
      <c r="AL98" s="120">
        <f t="shared" si="63"/>
        <v>0</v>
      </c>
      <c r="AM98" s="120">
        <f t="shared" si="63"/>
        <v>0</v>
      </c>
      <c r="AN98" s="120">
        <f t="shared" si="63"/>
        <v>0</v>
      </c>
      <c r="AO98" s="120">
        <f t="shared" si="63"/>
        <v>0</v>
      </c>
      <c r="AP98" s="120">
        <f t="shared" si="63"/>
        <v>0</v>
      </c>
      <c r="AQ98" s="120">
        <f t="shared" si="63"/>
        <v>0</v>
      </c>
      <c r="AR98" s="120">
        <f t="shared" si="63"/>
        <v>0</v>
      </c>
      <c r="AS98" s="120">
        <f t="shared" si="63"/>
        <v>0</v>
      </c>
      <c r="AT98" s="120">
        <f t="shared" si="63"/>
        <v>0</v>
      </c>
      <c r="AU98" s="120">
        <f t="shared" si="63"/>
        <v>0</v>
      </c>
      <c r="AV98" s="120">
        <f t="shared" si="63"/>
        <v>0</v>
      </c>
      <c r="AW98" s="120">
        <f t="shared" si="63"/>
        <v>0</v>
      </c>
      <c r="AX98" s="120">
        <f t="shared" si="63"/>
        <v>0</v>
      </c>
      <c r="AY98" s="120">
        <f t="shared" si="63"/>
        <v>0</v>
      </c>
      <c r="AZ98" s="120">
        <f t="shared" si="63"/>
        <v>0</v>
      </c>
      <c r="BA98" s="120">
        <f t="shared" si="63"/>
        <v>0</v>
      </c>
      <c r="BB98" s="120">
        <f t="shared" si="63"/>
        <v>0</v>
      </c>
      <c r="BC98" s="120">
        <f t="shared" si="63"/>
        <v>0</v>
      </c>
    </row>
    <row r="99" spans="1:55" ht="16.5" x14ac:dyDescent="0.25">
      <c r="A99" s="293" t="s">
        <v>403</v>
      </c>
      <c r="B99" s="275" t="str">
        <f>'10'!B108</f>
        <v xml:space="preserve">Строительство КЛ-10,0 кВ от опоры  Ф-112  до опоры в сторону ТП-83   L= 2,5 км </v>
      </c>
      <c r="C99" s="276" t="str">
        <f>'10'!C108</f>
        <v>O_GES_07</v>
      </c>
      <c r="D99" s="118" t="s">
        <v>868</v>
      </c>
      <c r="E99" s="118">
        <f t="shared" ref="E99:E102" si="64">SUM(F99:I99)</f>
        <v>0</v>
      </c>
      <c r="F99" s="118">
        <f t="shared" ref="F99:F102" si="65">K99+P99+U99+Z99</f>
        <v>0</v>
      </c>
      <c r="G99" s="118">
        <f t="shared" ref="G99:G102" si="66">L99+Q99+V99+AA99</f>
        <v>0</v>
      </c>
      <c r="H99" s="118">
        <f t="shared" ref="H99:H102" si="67">M99+R99+W99+AB99</f>
        <v>0</v>
      </c>
      <c r="I99" s="118">
        <f t="shared" ref="I99:I102" si="68">N99+S99+X99+AC99</f>
        <v>0</v>
      </c>
      <c r="J99" s="118">
        <f t="shared" ref="J99:J102" si="69">SUM(K99:N99)</f>
        <v>0</v>
      </c>
      <c r="K99" s="118"/>
      <c r="L99" s="118"/>
      <c r="M99" s="118"/>
      <c r="N99" s="118"/>
      <c r="O99" s="118">
        <f t="shared" ref="O99:O102" si="70">SUM(P99:S99)</f>
        <v>0</v>
      </c>
      <c r="P99" s="118"/>
      <c r="Q99" s="118"/>
      <c r="R99" s="118"/>
      <c r="S99" s="118"/>
      <c r="T99" s="118">
        <f t="shared" ref="T99:T102" si="71">SUM(U99:X99)</f>
        <v>0</v>
      </c>
      <c r="U99" s="118"/>
      <c r="V99" s="118"/>
      <c r="W99" s="118"/>
      <c r="X99" s="118"/>
      <c r="Y99" s="118">
        <f t="shared" ref="Y99:Y102" si="72">SUM(Z99:AC99)</f>
        <v>0</v>
      </c>
      <c r="Z99" s="118"/>
      <c r="AA99" s="118"/>
      <c r="AB99" s="118"/>
      <c r="AC99" s="118"/>
      <c r="AD99" s="118"/>
      <c r="AE99" s="118">
        <f t="shared" ref="AE99:AE102" si="73">SUM(AF99:AI99)</f>
        <v>0</v>
      </c>
      <c r="AF99" s="118">
        <f t="shared" ref="AF99:AF102" si="74">AK99+AP99+AU99+AZ99</f>
        <v>0</v>
      </c>
      <c r="AG99" s="118">
        <f t="shared" ref="AG99:AG102" si="75">AL99+AQ99+AV99+BA99</f>
        <v>0</v>
      </c>
      <c r="AH99" s="118">
        <f t="shared" ref="AH99:AH102" si="76">AM99+AR99+AW99+BB99</f>
        <v>0</v>
      </c>
      <c r="AI99" s="118">
        <f t="shared" ref="AI99:AI102" si="77">AN99+AS99+AX99+BC99</f>
        <v>0</v>
      </c>
      <c r="AJ99" s="118">
        <f t="shared" ref="AJ99:AJ102" si="78">SUM(AK99:AN99)</f>
        <v>0</v>
      </c>
      <c r="AK99" s="118"/>
      <c r="AL99" s="118"/>
      <c r="AM99" s="118"/>
      <c r="AN99" s="118"/>
      <c r="AO99" s="118">
        <f t="shared" ref="AO99:AO102" si="79">SUM(AP99:AS99)</f>
        <v>0</v>
      </c>
      <c r="AP99" s="118"/>
      <c r="AQ99" s="118"/>
      <c r="AR99" s="118"/>
      <c r="AS99" s="118"/>
      <c r="AT99" s="118">
        <f t="shared" ref="AT99:AT102" si="80">SUM(AU99:AX99)</f>
        <v>0</v>
      </c>
      <c r="AU99" s="118"/>
      <c r="AV99" s="118"/>
      <c r="AW99" s="118"/>
      <c r="AX99" s="118"/>
      <c r="AY99" s="118">
        <f t="shared" ref="AY99:AY102" si="81">SUM(AZ99:BC99)</f>
        <v>0</v>
      </c>
      <c r="AZ99" s="118"/>
      <c r="BA99" s="118"/>
      <c r="BB99" s="118"/>
      <c r="BC99" s="118"/>
    </row>
    <row r="100" spans="1:55" hidden="1" x14ac:dyDescent="0.25">
      <c r="A100" s="293" t="s">
        <v>403</v>
      </c>
      <c r="B100" s="275">
        <f>'10'!B109</f>
        <v>0</v>
      </c>
      <c r="C100" s="276">
        <f>'10'!C109</f>
        <v>0</v>
      </c>
      <c r="D100" s="118"/>
      <c r="E100" s="118">
        <f t="shared" si="64"/>
        <v>0</v>
      </c>
      <c r="F100" s="118">
        <f t="shared" si="65"/>
        <v>0</v>
      </c>
      <c r="G100" s="118">
        <f t="shared" si="66"/>
        <v>0</v>
      </c>
      <c r="H100" s="118">
        <f t="shared" si="67"/>
        <v>0</v>
      </c>
      <c r="I100" s="118">
        <f t="shared" si="68"/>
        <v>0</v>
      </c>
      <c r="J100" s="118">
        <f t="shared" si="69"/>
        <v>0</v>
      </c>
      <c r="K100" s="118"/>
      <c r="L100" s="118"/>
      <c r="M100" s="118"/>
      <c r="N100" s="118"/>
      <c r="O100" s="118">
        <f t="shared" si="70"/>
        <v>0</v>
      </c>
      <c r="P100" s="118"/>
      <c r="Q100" s="118"/>
      <c r="R100" s="118"/>
      <c r="S100" s="118"/>
      <c r="T100" s="118">
        <f t="shared" si="71"/>
        <v>0</v>
      </c>
      <c r="U100" s="118"/>
      <c r="V100" s="118"/>
      <c r="W100" s="118"/>
      <c r="X100" s="118"/>
      <c r="Y100" s="118">
        <f t="shared" si="72"/>
        <v>0</v>
      </c>
      <c r="Z100" s="118"/>
      <c r="AA100" s="118"/>
      <c r="AB100" s="118"/>
      <c r="AC100" s="118"/>
      <c r="AD100" s="118"/>
      <c r="AE100" s="118">
        <f t="shared" si="73"/>
        <v>0</v>
      </c>
      <c r="AF100" s="118">
        <f t="shared" si="74"/>
        <v>0</v>
      </c>
      <c r="AG100" s="118">
        <f t="shared" si="75"/>
        <v>0</v>
      </c>
      <c r="AH100" s="118">
        <f t="shared" si="76"/>
        <v>0</v>
      </c>
      <c r="AI100" s="118">
        <f t="shared" si="77"/>
        <v>0</v>
      </c>
      <c r="AJ100" s="118">
        <f t="shared" si="78"/>
        <v>0</v>
      </c>
      <c r="AK100" s="118"/>
      <c r="AL100" s="118"/>
      <c r="AM100" s="118"/>
      <c r="AN100" s="118"/>
      <c r="AO100" s="118">
        <f t="shared" si="79"/>
        <v>0</v>
      </c>
      <c r="AP100" s="118"/>
      <c r="AQ100" s="118"/>
      <c r="AR100" s="118"/>
      <c r="AS100" s="118"/>
      <c r="AT100" s="118">
        <f t="shared" si="80"/>
        <v>0</v>
      </c>
      <c r="AU100" s="118"/>
      <c r="AV100" s="118"/>
      <c r="AW100" s="118"/>
      <c r="AX100" s="118"/>
      <c r="AY100" s="118">
        <f t="shared" si="81"/>
        <v>0</v>
      </c>
      <c r="AZ100" s="118"/>
      <c r="BA100" s="118"/>
      <c r="BB100" s="118"/>
      <c r="BC100" s="118"/>
    </row>
    <row r="101" spans="1:55" hidden="1" x14ac:dyDescent="0.25">
      <c r="A101" s="293" t="s">
        <v>403</v>
      </c>
      <c r="B101" s="275">
        <f>'10'!B110</f>
        <v>0</v>
      </c>
      <c r="C101" s="276">
        <f>'10'!C110</f>
        <v>0</v>
      </c>
      <c r="D101" s="118"/>
      <c r="E101" s="118">
        <f t="shared" si="64"/>
        <v>0</v>
      </c>
      <c r="F101" s="118">
        <f t="shared" si="65"/>
        <v>0</v>
      </c>
      <c r="G101" s="118">
        <f t="shared" si="66"/>
        <v>0</v>
      </c>
      <c r="H101" s="118">
        <f t="shared" si="67"/>
        <v>0</v>
      </c>
      <c r="I101" s="118">
        <f t="shared" si="68"/>
        <v>0</v>
      </c>
      <c r="J101" s="118">
        <f t="shared" si="69"/>
        <v>0</v>
      </c>
      <c r="K101" s="118"/>
      <c r="L101" s="118"/>
      <c r="M101" s="118"/>
      <c r="N101" s="118"/>
      <c r="O101" s="118">
        <f t="shared" si="70"/>
        <v>0</v>
      </c>
      <c r="P101" s="118"/>
      <c r="Q101" s="118"/>
      <c r="R101" s="118"/>
      <c r="S101" s="118"/>
      <c r="T101" s="118">
        <f t="shared" si="71"/>
        <v>0</v>
      </c>
      <c r="U101" s="118"/>
      <c r="V101" s="118"/>
      <c r="W101" s="118"/>
      <c r="X101" s="118"/>
      <c r="Y101" s="118">
        <f t="shared" si="72"/>
        <v>0</v>
      </c>
      <c r="Z101" s="118"/>
      <c r="AA101" s="118"/>
      <c r="AB101" s="118"/>
      <c r="AC101" s="118"/>
      <c r="AD101" s="118"/>
      <c r="AE101" s="118">
        <f t="shared" si="73"/>
        <v>0</v>
      </c>
      <c r="AF101" s="118">
        <f t="shared" si="74"/>
        <v>0</v>
      </c>
      <c r="AG101" s="118">
        <f t="shared" si="75"/>
        <v>0</v>
      </c>
      <c r="AH101" s="118">
        <f t="shared" si="76"/>
        <v>0</v>
      </c>
      <c r="AI101" s="118">
        <f t="shared" si="77"/>
        <v>0</v>
      </c>
      <c r="AJ101" s="118">
        <f t="shared" si="78"/>
        <v>0</v>
      </c>
      <c r="AK101" s="118"/>
      <c r="AL101" s="118"/>
      <c r="AM101" s="118"/>
      <c r="AN101" s="118"/>
      <c r="AO101" s="118">
        <f t="shared" si="79"/>
        <v>0</v>
      </c>
      <c r="AP101" s="118"/>
      <c r="AQ101" s="118"/>
      <c r="AR101" s="118"/>
      <c r="AS101" s="118"/>
      <c r="AT101" s="118">
        <f t="shared" si="80"/>
        <v>0</v>
      </c>
      <c r="AU101" s="118"/>
      <c r="AV101" s="118"/>
      <c r="AW101" s="118"/>
      <c r="AX101" s="118"/>
      <c r="AY101" s="118">
        <f t="shared" si="81"/>
        <v>0</v>
      </c>
      <c r="AZ101" s="118"/>
      <c r="BA101" s="118"/>
      <c r="BB101" s="118"/>
      <c r="BC101" s="118"/>
    </row>
    <row r="102" spans="1:55" hidden="1" x14ac:dyDescent="0.25">
      <c r="A102" s="293" t="s">
        <v>403</v>
      </c>
      <c r="B102" s="275">
        <f>'10'!B111</f>
        <v>0</v>
      </c>
      <c r="C102" s="276">
        <f>'10'!C111</f>
        <v>0</v>
      </c>
      <c r="D102" s="118"/>
      <c r="E102" s="118">
        <f t="shared" si="64"/>
        <v>0</v>
      </c>
      <c r="F102" s="118">
        <f t="shared" si="65"/>
        <v>0</v>
      </c>
      <c r="G102" s="118">
        <f t="shared" si="66"/>
        <v>0</v>
      </c>
      <c r="H102" s="118">
        <f t="shared" si="67"/>
        <v>0</v>
      </c>
      <c r="I102" s="118">
        <f t="shared" si="68"/>
        <v>0</v>
      </c>
      <c r="J102" s="118">
        <f t="shared" si="69"/>
        <v>0</v>
      </c>
      <c r="K102" s="118"/>
      <c r="L102" s="118"/>
      <c r="M102" s="118"/>
      <c r="N102" s="118"/>
      <c r="O102" s="118">
        <f t="shared" si="70"/>
        <v>0</v>
      </c>
      <c r="P102" s="118"/>
      <c r="Q102" s="118"/>
      <c r="R102" s="118"/>
      <c r="S102" s="118"/>
      <c r="T102" s="118">
        <f t="shared" si="71"/>
        <v>0</v>
      </c>
      <c r="U102" s="118"/>
      <c r="V102" s="118"/>
      <c r="W102" s="118"/>
      <c r="X102" s="118"/>
      <c r="Y102" s="118">
        <f t="shared" si="72"/>
        <v>0</v>
      </c>
      <c r="Z102" s="118"/>
      <c r="AA102" s="118"/>
      <c r="AB102" s="118"/>
      <c r="AC102" s="118"/>
      <c r="AD102" s="118"/>
      <c r="AE102" s="118">
        <f t="shared" si="73"/>
        <v>0</v>
      </c>
      <c r="AF102" s="118">
        <f t="shared" si="74"/>
        <v>0</v>
      </c>
      <c r="AG102" s="118">
        <f t="shared" si="75"/>
        <v>0</v>
      </c>
      <c r="AH102" s="118">
        <f t="shared" si="76"/>
        <v>0</v>
      </c>
      <c r="AI102" s="118">
        <f t="shared" si="77"/>
        <v>0</v>
      </c>
      <c r="AJ102" s="118">
        <f t="shared" si="78"/>
        <v>0</v>
      </c>
      <c r="AK102" s="118"/>
      <c r="AL102" s="118"/>
      <c r="AM102" s="118"/>
      <c r="AN102" s="118"/>
      <c r="AO102" s="118">
        <f t="shared" si="79"/>
        <v>0</v>
      </c>
      <c r="AP102" s="118"/>
      <c r="AQ102" s="118"/>
      <c r="AR102" s="118"/>
      <c r="AS102" s="118"/>
      <c r="AT102" s="118">
        <f t="shared" si="80"/>
        <v>0</v>
      </c>
      <c r="AU102" s="118"/>
      <c r="AV102" s="118"/>
      <c r="AW102" s="118"/>
      <c r="AX102" s="118"/>
      <c r="AY102" s="118">
        <f t="shared" si="81"/>
        <v>0</v>
      </c>
      <c r="AZ102" s="118"/>
      <c r="BA102" s="118"/>
      <c r="BB102" s="118"/>
      <c r="BC102" s="118"/>
    </row>
    <row r="103" spans="1:55" hidden="1" x14ac:dyDescent="0.25">
      <c r="A103" s="293" t="s">
        <v>403</v>
      </c>
      <c r="B103" s="275">
        <f>'10'!B112</f>
        <v>0</v>
      </c>
      <c r="C103" s="276">
        <f>'10'!C112</f>
        <v>0</v>
      </c>
      <c r="D103" s="118"/>
      <c r="E103" s="118">
        <f t="shared" ref="E103" si="82">SUM(F103:I103)</f>
        <v>0</v>
      </c>
      <c r="F103" s="118">
        <f>K103+P103+U103+Z103</f>
        <v>0</v>
      </c>
      <c r="G103" s="118">
        <f>L103+Q103+V103+AA103</f>
        <v>0</v>
      </c>
      <c r="H103" s="118">
        <f>M103+R103+W103+AB103</f>
        <v>0</v>
      </c>
      <c r="I103" s="118">
        <f>N103+S103+X103+AC103</f>
        <v>0</v>
      </c>
      <c r="J103" s="118">
        <f>SUM(K103:N103)</f>
        <v>0</v>
      </c>
      <c r="K103" s="118"/>
      <c r="L103" s="118"/>
      <c r="M103" s="118"/>
      <c r="N103" s="118"/>
      <c r="O103" s="118">
        <f>SUM(P103:S103)</f>
        <v>0</v>
      </c>
      <c r="P103" s="118"/>
      <c r="Q103" s="118"/>
      <c r="R103" s="118"/>
      <c r="S103" s="118"/>
      <c r="T103" s="118">
        <f>SUM(U103:X103)</f>
        <v>0</v>
      </c>
      <c r="U103" s="118"/>
      <c r="V103" s="118"/>
      <c r="W103" s="118"/>
      <c r="X103" s="118"/>
      <c r="Y103" s="118">
        <f>SUM(Z103:AC103)</f>
        <v>0</v>
      </c>
      <c r="Z103" s="118"/>
      <c r="AA103" s="118"/>
      <c r="AB103" s="118"/>
      <c r="AC103" s="118"/>
      <c r="AD103" s="118"/>
      <c r="AE103" s="118">
        <f t="shared" ref="AE103" si="83">SUM(AF103:AI103)</f>
        <v>0</v>
      </c>
      <c r="AF103" s="118">
        <f>AK103+AP103+AU103+AZ103</f>
        <v>0</v>
      </c>
      <c r="AG103" s="118">
        <f>AL103+AQ103+AV103+BA103</f>
        <v>0</v>
      </c>
      <c r="AH103" s="118">
        <f>AM103+AR103+AW103+BB103</f>
        <v>0</v>
      </c>
      <c r="AI103" s="118">
        <f>AN103+AS103+AX103+BC103</f>
        <v>0</v>
      </c>
      <c r="AJ103" s="118">
        <f>SUM(AK103:AN103)</f>
        <v>0</v>
      </c>
      <c r="AK103" s="118"/>
      <c r="AL103" s="118"/>
      <c r="AM103" s="118"/>
      <c r="AN103" s="118"/>
      <c r="AO103" s="118">
        <f>SUM(AP103:AS103)</f>
        <v>0</v>
      </c>
      <c r="AP103" s="118"/>
      <c r="AQ103" s="118"/>
      <c r="AR103" s="118"/>
      <c r="AS103" s="118"/>
      <c r="AT103" s="118">
        <f>SUM(AU103:AX103)</f>
        <v>0</v>
      </c>
      <c r="AU103" s="118"/>
      <c r="AV103" s="118"/>
      <c r="AW103" s="118"/>
      <c r="AX103" s="118"/>
      <c r="AY103" s="118">
        <f>SUM(AZ103:BC103)</f>
        <v>0</v>
      </c>
      <c r="AZ103" s="118"/>
      <c r="BA103" s="118"/>
      <c r="BB103" s="118"/>
      <c r="BC103" s="118"/>
    </row>
    <row r="104" spans="1:55" ht="29.25" x14ac:dyDescent="0.25">
      <c r="A104" s="117" t="s">
        <v>807</v>
      </c>
      <c r="B104" s="274" t="s">
        <v>888</v>
      </c>
      <c r="C104" s="119"/>
      <c r="D104" s="119" t="s">
        <v>868</v>
      </c>
      <c r="E104" s="119" t="s">
        <v>868</v>
      </c>
      <c r="F104" s="119" t="s">
        <v>868</v>
      </c>
      <c r="G104" s="119" t="s">
        <v>868</v>
      </c>
      <c r="H104" s="119" t="s">
        <v>868</v>
      </c>
      <c r="I104" s="119" t="s">
        <v>868</v>
      </c>
      <c r="J104" s="119" t="s">
        <v>868</v>
      </c>
      <c r="K104" s="119" t="s">
        <v>868</v>
      </c>
      <c r="L104" s="119" t="s">
        <v>868</v>
      </c>
      <c r="M104" s="119" t="s">
        <v>868</v>
      </c>
      <c r="N104" s="119" t="s">
        <v>868</v>
      </c>
      <c r="O104" s="119" t="s">
        <v>868</v>
      </c>
      <c r="P104" s="119" t="s">
        <v>868</v>
      </c>
      <c r="Q104" s="119" t="s">
        <v>868</v>
      </c>
      <c r="R104" s="119" t="s">
        <v>868</v>
      </c>
      <c r="S104" s="119" t="s">
        <v>868</v>
      </c>
      <c r="T104" s="119" t="s">
        <v>868</v>
      </c>
      <c r="U104" s="119" t="s">
        <v>868</v>
      </c>
      <c r="V104" s="119" t="s">
        <v>868</v>
      </c>
      <c r="W104" s="119" t="s">
        <v>868</v>
      </c>
      <c r="X104" s="119" t="s">
        <v>868</v>
      </c>
      <c r="Y104" s="119" t="s">
        <v>868</v>
      </c>
      <c r="Z104" s="119" t="s">
        <v>868</v>
      </c>
      <c r="AA104" s="119" t="s">
        <v>868</v>
      </c>
      <c r="AB104" s="119" t="s">
        <v>868</v>
      </c>
      <c r="AC104" s="119" t="s">
        <v>868</v>
      </c>
      <c r="AD104" s="119" t="s">
        <v>868</v>
      </c>
      <c r="AE104" s="119" t="s">
        <v>868</v>
      </c>
      <c r="AF104" s="119" t="s">
        <v>868</v>
      </c>
      <c r="AG104" s="119" t="s">
        <v>868</v>
      </c>
      <c r="AH104" s="119" t="s">
        <v>868</v>
      </c>
      <c r="AI104" s="119" t="s">
        <v>868</v>
      </c>
      <c r="AJ104" s="119" t="s">
        <v>868</v>
      </c>
      <c r="AK104" s="119" t="s">
        <v>868</v>
      </c>
      <c r="AL104" s="119" t="s">
        <v>868</v>
      </c>
      <c r="AM104" s="119" t="s">
        <v>868</v>
      </c>
      <c r="AN104" s="119" t="s">
        <v>868</v>
      </c>
      <c r="AO104" s="119" t="s">
        <v>868</v>
      </c>
      <c r="AP104" s="119" t="s">
        <v>868</v>
      </c>
      <c r="AQ104" s="119" t="s">
        <v>868</v>
      </c>
      <c r="AR104" s="119" t="s">
        <v>868</v>
      </c>
      <c r="AS104" s="119" t="s">
        <v>868</v>
      </c>
      <c r="AT104" s="119" t="s">
        <v>868</v>
      </c>
      <c r="AU104" s="119" t="s">
        <v>868</v>
      </c>
      <c r="AV104" s="119" t="s">
        <v>868</v>
      </c>
      <c r="AW104" s="119" t="s">
        <v>868</v>
      </c>
      <c r="AX104" s="119" t="s">
        <v>868</v>
      </c>
      <c r="AY104" s="119" t="s">
        <v>868</v>
      </c>
      <c r="AZ104" s="119" t="s">
        <v>868</v>
      </c>
      <c r="BA104" s="119" t="s">
        <v>868</v>
      </c>
      <c r="BB104" s="119" t="s">
        <v>868</v>
      </c>
      <c r="BC104" s="119" t="s">
        <v>868</v>
      </c>
    </row>
    <row r="105" spans="1:55" ht="19.5" x14ac:dyDescent="0.25">
      <c r="A105" s="117" t="s">
        <v>806</v>
      </c>
      <c r="B105" s="274" t="s">
        <v>889</v>
      </c>
      <c r="C105" s="119"/>
      <c r="D105" s="294">
        <f>SUM(D106:D110)</f>
        <v>5.1100000000000003</v>
      </c>
      <c r="E105" s="120">
        <f t="shared" ref="E105:BC105" si="84">SUM(E106:E110)</f>
        <v>0</v>
      </c>
      <c r="F105" s="120">
        <f t="shared" si="84"/>
        <v>0</v>
      </c>
      <c r="G105" s="120">
        <f t="shared" si="84"/>
        <v>0</v>
      </c>
      <c r="H105" s="120">
        <f t="shared" si="84"/>
        <v>0</v>
      </c>
      <c r="I105" s="120">
        <f t="shared" si="84"/>
        <v>0</v>
      </c>
      <c r="J105" s="120">
        <f t="shared" si="84"/>
        <v>0</v>
      </c>
      <c r="K105" s="120">
        <f t="shared" si="84"/>
        <v>0</v>
      </c>
      <c r="L105" s="120">
        <f t="shared" si="84"/>
        <v>0</v>
      </c>
      <c r="M105" s="120">
        <f t="shared" si="84"/>
        <v>0</v>
      </c>
      <c r="N105" s="120">
        <f t="shared" si="84"/>
        <v>0</v>
      </c>
      <c r="O105" s="120">
        <f t="shared" si="84"/>
        <v>0</v>
      </c>
      <c r="P105" s="120">
        <f t="shared" si="84"/>
        <v>0</v>
      </c>
      <c r="Q105" s="120">
        <f t="shared" si="84"/>
        <v>0</v>
      </c>
      <c r="R105" s="120">
        <f t="shared" si="84"/>
        <v>0</v>
      </c>
      <c r="S105" s="120">
        <f t="shared" si="84"/>
        <v>0</v>
      </c>
      <c r="T105" s="120">
        <f t="shared" si="84"/>
        <v>0</v>
      </c>
      <c r="U105" s="120">
        <f t="shared" si="84"/>
        <v>0</v>
      </c>
      <c r="V105" s="120">
        <f t="shared" si="84"/>
        <v>0</v>
      </c>
      <c r="W105" s="120">
        <f t="shared" si="84"/>
        <v>0</v>
      </c>
      <c r="X105" s="120">
        <f t="shared" si="84"/>
        <v>0</v>
      </c>
      <c r="Y105" s="120">
        <f t="shared" si="84"/>
        <v>0</v>
      </c>
      <c r="Z105" s="120">
        <f t="shared" si="84"/>
        <v>0</v>
      </c>
      <c r="AA105" s="120">
        <f t="shared" si="84"/>
        <v>0</v>
      </c>
      <c r="AB105" s="120">
        <f t="shared" si="84"/>
        <v>0</v>
      </c>
      <c r="AC105" s="120">
        <f t="shared" si="84"/>
        <v>0</v>
      </c>
      <c r="AD105" s="120">
        <f t="shared" si="84"/>
        <v>4.258</v>
      </c>
      <c r="AE105" s="120">
        <f t="shared" si="84"/>
        <v>0</v>
      </c>
      <c r="AF105" s="120">
        <f t="shared" si="84"/>
        <v>0</v>
      </c>
      <c r="AG105" s="120">
        <f t="shared" si="84"/>
        <v>0</v>
      </c>
      <c r="AH105" s="120">
        <f t="shared" si="84"/>
        <v>0</v>
      </c>
      <c r="AI105" s="120">
        <f t="shared" si="84"/>
        <v>0</v>
      </c>
      <c r="AJ105" s="120">
        <f t="shared" si="84"/>
        <v>0</v>
      </c>
      <c r="AK105" s="120">
        <f t="shared" si="84"/>
        <v>0</v>
      </c>
      <c r="AL105" s="120">
        <f t="shared" si="84"/>
        <v>0</v>
      </c>
      <c r="AM105" s="120">
        <f t="shared" si="84"/>
        <v>0</v>
      </c>
      <c r="AN105" s="120">
        <f t="shared" si="84"/>
        <v>0</v>
      </c>
      <c r="AO105" s="120">
        <f t="shared" si="84"/>
        <v>0</v>
      </c>
      <c r="AP105" s="120">
        <f t="shared" si="84"/>
        <v>0</v>
      </c>
      <c r="AQ105" s="120">
        <f t="shared" si="84"/>
        <v>0</v>
      </c>
      <c r="AR105" s="120">
        <f t="shared" si="84"/>
        <v>0</v>
      </c>
      <c r="AS105" s="120">
        <f t="shared" si="84"/>
        <v>0</v>
      </c>
      <c r="AT105" s="120">
        <f t="shared" si="84"/>
        <v>0</v>
      </c>
      <c r="AU105" s="120">
        <f t="shared" si="84"/>
        <v>0</v>
      </c>
      <c r="AV105" s="120">
        <f t="shared" si="84"/>
        <v>0</v>
      </c>
      <c r="AW105" s="120">
        <f t="shared" si="84"/>
        <v>0</v>
      </c>
      <c r="AX105" s="120">
        <f t="shared" si="84"/>
        <v>0</v>
      </c>
      <c r="AY105" s="120">
        <f t="shared" si="84"/>
        <v>0</v>
      </c>
      <c r="AZ105" s="120">
        <f t="shared" si="84"/>
        <v>0</v>
      </c>
      <c r="BA105" s="120">
        <f t="shared" si="84"/>
        <v>0</v>
      </c>
      <c r="BB105" s="120">
        <f t="shared" si="84"/>
        <v>0</v>
      </c>
      <c r="BC105" s="120">
        <f t="shared" si="84"/>
        <v>0</v>
      </c>
    </row>
    <row r="106" spans="1:55" x14ac:dyDescent="0.25">
      <c r="A106" s="117" t="s">
        <v>948</v>
      </c>
      <c r="B106" s="275" t="str">
        <f>'10'!B115</f>
        <v>Приобретение АГП ПСС-131-18Э</v>
      </c>
      <c r="C106" s="276" t="str">
        <f>'10'!C115</f>
        <v>O_GES_08</v>
      </c>
      <c r="D106" s="128">
        <v>5.1100000000000003</v>
      </c>
      <c r="E106" s="118">
        <f t="shared" ref="E106:E110" si="85">SUM(F106:I106)</f>
        <v>0</v>
      </c>
      <c r="F106" s="118">
        <f t="shared" ref="F106:F110" si="86">K106+P106+U106+Z106</f>
        <v>0</v>
      </c>
      <c r="G106" s="118">
        <f t="shared" ref="G106:G110" si="87">L106+Q106+V106+AA106</f>
        <v>0</v>
      </c>
      <c r="H106" s="118">
        <f t="shared" ref="H106:H110" si="88">M106+R106+W106+AB106</f>
        <v>0</v>
      </c>
      <c r="I106" s="118">
        <f t="shared" ref="I106:I110" si="89">N106+S106+X106+AC106</f>
        <v>0</v>
      </c>
      <c r="J106" s="118">
        <f t="shared" ref="J106:J110" si="90">SUM(K106:N106)</f>
        <v>0</v>
      </c>
      <c r="K106" s="118"/>
      <c r="L106" s="118"/>
      <c r="M106" s="118"/>
      <c r="N106" s="118"/>
      <c r="O106" s="118">
        <f t="shared" ref="O106:O110" si="91">SUM(P106:S106)</f>
        <v>0</v>
      </c>
      <c r="P106" s="118"/>
      <c r="Q106" s="118"/>
      <c r="R106" s="118"/>
      <c r="S106" s="118"/>
      <c r="T106" s="118">
        <f t="shared" ref="T106:T110" si="92">SUM(U106:X106)</f>
        <v>0</v>
      </c>
      <c r="U106" s="118"/>
      <c r="V106" s="118"/>
      <c r="W106" s="118"/>
      <c r="X106" s="118"/>
      <c r="Y106" s="118">
        <f t="shared" ref="Y106:Y110" si="93">SUM(Z106:AC106)</f>
        <v>0</v>
      </c>
      <c r="Z106" s="118"/>
      <c r="AA106" s="118"/>
      <c r="AB106" s="118"/>
      <c r="AC106" s="118"/>
      <c r="AD106" s="118">
        <v>4.258</v>
      </c>
      <c r="AE106" s="118">
        <f t="shared" ref="AE106:AE110" si="94">SUM(AF106:AI106)</f>
        <v>0</v>
      </c>
      <c r="AF106" s="118">
        <f t="shared" ref="AF106:AF110" si="95">AK106+AP106+AU106+AZ106</f>
        <v>0</v>
      </c>
      <c r="AG106" s="118">
        <f t="shared" ref="AG106:AG110" si="96">AL106+AQ106+AV106+BA106</f>
        <v>0</v>
      </c>
      <c r="AH106" s="118">
        <f t="shared" ref="AH106:AH110" si="97">AM106+AR106+AW106+BB106</f>
        <v>0</v>
      </c>
      <c r="AI106" s="118">
        <f t="shared" ref="AI106:AI110" si="98">AN106+AS106+AX106+BC106</f>
        <v>0</v>
      </c>
      <c r="AJ106" s="118"/>
      <c r="AK106" s="118"/>
      <c r="AL106" s="118"/>
      <c r="AM106" s="118"/>
      <c r="AN106" s="118"/>
      <c r="AO106" s="118">
        <f t="shared" ref="AO106:AO110" si="99">SUM(AP106:AS106)</f>
        <v>0</v>
      </c>
      <c r="AP106" s="118"/>
      <c r="AQ106" s="118"/>
      <c r="AR106" s="118"/>
      <c r="AS106" s="118"/>
      <c r="AT106" s="118">
        <f t="shared" ref="AT106:AT110" si="100">SUM(AU106:AX106)</f>
        <v>0</v>
      </c>
      <c r="AU106" s="118"/>
      <c r="AV106" s="118"/>
      <c r="AW106" s="118"/>
      <c r="AX106" s="118"/>
      <c r="AY106" s="118">
        <f t="shared" ref="AY106:AY110" si="101">SUM(AZ106:BC106)</f>
        <v>0</v>
      </c>
      <c r="AZ106" s="118"/>
      <c r="BA106" s="118"/>
      <c r="BB106" s="118"/>
      <c r="BC106" s="118"/>
    </row>
    <row r="107" spans="1:55" hidden="1" x14ac:dyDescent="0.25">
      <c r="A107" s="117"/>
      <c r="B107" s="275"/>
      <c r="C107" s="119"/>
      <c r="D107" s="118"/>
      <c r="E107" s="118">
        <f t="shared" si="85"/>
        <v>0</v>
      </c>
      <c r="F107" s="118">
        <f t="shared" si="86"/>
        <v>0</v>
      </c>
      <c r="G107" s="118">
        <f t="shared" si="87"/>
        <v>0</v>
      </c>
      <c r="H107" s="118">
        <f t="shared" si="88"/>
        <v>0</v>
      </c>
      <c r="I107" s="118">
        <f t="shared" si="89"/>
        <v>0</v>
      </c>
      <c r="J107" s="118">
        <f t="shared" si="90"/>
        <v>0</v>
      </c>
      <c r="K107" s="118"/>
      <c r="L107" s="118"/>
      <c r="M107" s="118"/>
      <c r="N107" s="118"/>
      <c r="O107" s="118">
        <f t="shared" si="91"/>
        <v>0</v>
      </c>
      <c r="P107" s="118"/>
      <c r="Q107" s="118"/>
      <c r="R107" s="118"/>
      <c r="S107" s="118"/>
      <c r="T107" s="118">
        <f t="shared" si="92"/>
        <v>0</v>
      </c>
      <c r="U107" s="118"/>
      <c r="V107" s="118"/>
      <c r="W107" s="118"/>
      <c r="X107" s="118"/>
      <c r="Y107" s="118">
        <f t="shared" si="93"/>
        <v>0</v>
      </c>
      <c r="Z107" s="118"/>
      <c r="AA107" s="118"/>
      <c r="AB107" s="118"/>
      <c r="AC107" s="118"/>
      <c r="AD107" s="118"/>
      <c r="AE107" s="118">
        <f t="shared" si="94"/>
        <v>0</v>
      </c>
      <c r="AF107" s="118">
        <f t="shared" si="95"/>
        <v>0</v>
      </c>
      <c r="AG107" s="118">
        <f t="shared" si="96"/>
        <v>0</v>
      </c>
      <c r="AH107" s="118">
        <f t="shared" si="97"/>
        <v>0</v>
      </c>
      <c r="AI107" s="118">
        <f t="shared" si="98"/>
        <v>0</v>
      </c>
      <c r="AJ107" s="118"/>
      <c r="AK107" s="118"/>
      <c r="AL107" s="118"/>
      <c r="AM107" s="118"/>
      <c r="AN107" s="118"/>
      <c r="AO107" s="118">
        <f t="shared" si="99"/>
        <v>0</v>
      </c>
      <c r="AP107" s="118"/>
      <c r="AQ107" s="118"/>
      <c r="AR107" s="118"/>
      <c r="AS107" s="118"/>
      <c r="AT107" s="118">
        <f t="shared" si="100"/>
        <v>0</v>
      </c>
      <c r="AU107" s="118"/>
      <c r="AV107" s="118"/>
      <c r="AW107" s="118"/>
      <c r="AX107" s="118"/>
      <c r="AY107" s="118">
        <f t="shared" si="101"/>
        <v>0</v>
      </c>
      <c r="AZ107" s="118"/>
      <c r="BA107" s="118"/>
      <c r="BB107" s="118"/>
      <c r="BC107" s="118"/>
    </row>
    <row r="108" spans="1:55" hidden="1" x14ac:dyDescent="0.25">
      <c r="A108" s="117"/>
      <c r="B108" s="275"/>
      <c r="C108" s="119"/>
      <c r="D108" s="118"/>
      <c r="E108" s="118">
        <f t="shared" si="85"/>
        <v>0</v>
      </c>
      <c r="F108" s="118">
        <f t="shared" si="86"/>
        <v>0</v>
      </c>
      <c r="G108" s="118">
        <f t="shared" si="87"/>
        <v>0</v>
      </c>
      <c r="H108" s="118">
        <f t="shared" si="88"/>
        <v>0</v>
      </c>
      <c r="I108" s="118">
        <f t="shared" si="89"/>
        <v>0</v>
      </c>
      <c r="J108" s="118">
        <f t="shared" si="90"/>
        <v>0</v>
      </c>
      <c r="K108" s="118"/>
      <c r="L108" s="118"/>
      <c r="M108" s="118"/>
      <c r="N108" s="118"/>
      <c r="O108" s="118">
        <f t="shared" si="91"/>
        <v>0</v>
      </c>
      <c r="P108" s="118"/>
      <c r="Q108" s="118"/>
      <c r="R108" s="118"/>
      <c r="S108" s="118"/>
      <c r="T108" s="118">
        <f t="shared" si="92"/>
        <v>0</v>
      </c>
      <c r="U108" s="118"/>
      <c r="V108" s="118"/>
      <c r="W108" s="118"/>
      <c r="X108" s="118"/>
      <c r="Y108" s="118">
        <f t="shared" si="93"/>
        <v>0</v>
      </c>
      <c r="Z108" s="118"/>
      <c r="AA108" s="118"/>
      <c r="AB108" s="118"/>
      <c r="AC108" s="118"/>
      <c r="AD108" s="118"/>
      <c r="AE108" s="118">
        <f t="shared" si="94"/>
        <v>0</v>
      </c>
      <c r="AF108" s="118">
        <f t="shared" si="95"/>
        <v>0</v>
      </c>
      <c r="AG108" s="118">
        <f t="shared" si="96"/>
        <v>0</v>
      </c>
      <c r="AH108" s="118">
        <f t="shared" si="97"/>
        <v>0</v>
      </c>
      <c r="AI108" s="118">
        <f t="shared" si="98"/>
        <v>0</v>
      </c>
      <c r="AJ108" s="118"/>
      <c r="AK108" s="118"/>
      <c r="AL108" s="118"/>
      <c r="AM108" s="118"/>
      <c r="AN108" s="118"/>
      <c r="AO108" s="118">
        <f t="shared" si="99"/>
        <v>0</v>
      </c>
      <c r="AP108" s="118"/>
      <c r="AQ108" s="118"/>
      <c r="AR108" s="118"/>
      <c r="AS108" s="118"/>
      <c r="AT108" s="118">
        <f t="shared" si="100"/>
        <v>0</v>
      </c>
      <c r="AU108" s="118"/>
      <c r="AV108" s="118"/>
      <c r="AW108" s="118"/>
      <c r="AX108" s="118"/>
      <c r="AY108" s="118">
        <f t="shared" si="101"/>
        <v>0</v>
      </c>
      <c r="AZ108" s="118"/>
      <c r="BA108" s="118"/>
      <c r="BB108" s="118"/>
      <c r="BC108" s="118"/>
    </row>
    <row r="109" spans="1:55" hidden="1" x14ac:dyDescent="0.25">
      <c r="A109" s="117"/>
      <c r="B109" s="275"/>
      <c r="C109" s="119"/>
      <c r="D109" s="118"/>
      <c r="E109" s="118">
        <f t="shared" si="85"/>
        <v>0</v>
      </c>
      <c r="F109" s="118">
        <f t="shared" si="86"/>
        <v>0</v>
      </c>
      <c r="G109" s="118">
        <f t="shared" si="87"/>
        <v>0</v>
      </c>
      <c r="H109" s="118">
        <f t="shared" si="88"/>
        <v>0</v>
      </c>
      <c r="I109" s="118">
        <f t="shared" si="89"/>
        <v>0</v>
      </c>
      <c r="J109" s="118">
        <f t="shared" si="90"/>
        <v>0</v>
      </c>
      <c r="K109" s="118"/>
      <c r="L109" s="118"/>
      <c r="M109" s="118"/>
      <c r="N109" s="118"/>
      <c r="O109" s="118">
        <f t="shared" si="91"/>
        <v>0</v>
      </c>
      <c r="P109" s="118"/>
      <c r="Q109" s="118"/>
      <c r="R109" s="118"/>
      <c r="S109" s="118"/>
      <c r="T109" s="118">
        <f t="shared" si="92"/>
        <v>0</v>
      </c>
      <c r="U109" s="118"/>
      <c r="V109" s="118"/>
      <c r="W109" s="118"/>
      <c r="X109" s="118"/>
      <c r="Y109" s="118">
        <f t="shared" si="93"/>
        <v>0</v>
      </c>
      <c r="Z109" s="118"/>
      <c r="AA109" s="118"/>
      <c r="AB109" s="118"/>
      <c r="AC109" s="118"/>
      <c r="AD109" s="118"/>
      <c r="AE109" s="118">
        <f t="shared" si="94"/>
        <v>0</v>
      </c>
      <c r="AF109" s="118">
        <f t="shared" si="95"/>
        <v>0</v>
      </c>
      <c r="AG109" s="118">
        <f t="shared" si="96"/>
        <v>0</v>
      </c>
      <c r="AH109" s="118">
        <f t="shared" si="97"/>
        <v>0</v>
      </c>
      <c r="AI109" s="118">
        <f t="shared" si="98"/>
        <v>0</v>
      </c>
      <c r="AJ109" s="118"/>
      <c r="AK109" s="118"/>
      <c r="AL109" s="118"/>
      <c r="AM109" s="118"/>
      <c r="AN109" s="118"/>
      <c r="AO109" s="118">
        <f t="shared" si="99"/>
        <v>0</v>
      </c>
      <c r="AP109" s="118"/>
      <c r="AQ109" s="118"/>
      <c r="AR109" s="118"/>
      <c r="AS109" s="118"/>
      <c r="AT109" s="118">
        <f t="shared" si="100"/>
        <v>0</v>
      </c>
      <c r="AU109" s="118"/>
      <c r="AV109" s="118"/>
      <c r="AW109" s="118"/>
      <c r="AX109" s="118"/>
      <c r="AY109" s="118">
        <f t="shared" si="101"/>
        <v>0</v>
      </c>
      <c r="AZ109" s="118"/>
      <c r="BA109" s="118"/>
      <c r="BB109" s="118"/>
      <c r="BC109" s="118"/>
    </row>
    <row r="110" spans="1:55" hidden="1" x14ac:dyDescent="0.25">
      <c r="A110" s="117"/>
      <c r="B110" s="275"/>
      <c r="C110" s="119"/>
      <c r="D110" s="118"/>
      <c r="E110" s="118">
        <f t="shared" si="85"/>
        <v>0</v>
      </c>
      <c r="F110" s="118">
        <f t="shared" si="86"/>
        <v>0</v>
      </c>
      <c r="G110" s="118">
        <f t="shared" si="87"/>
        <v>0</v>
      </c>
      <c r="H110" s="118">
        <f t="shared" si="88"/>
        <v>0</v>
      </c>
      <c r="I110" s="118">
        <f t="shared" si="89"/>
        <v>0</v>
      </c>
      <c r="J110" s="118">
        <f t="shared" si="90"/>
        <v>0</v>
      </c>
      <c r="K110" s="118"/>
      <c r="L110" s="118"/>
      <c r="M110" s="118"/>
      <c r="N110" s="118"/>
      <c r="O110" s="118">
        <f t="shared" si="91"/>
        <v>0</v>
      </c>
      <c r="P110" s="118"/>
      <c r="Q110" s="118"/>
      <c r="R110" s="118"/>
      <c r="S110" s="118"/>
      <c r="T110" s="118">
        <f t="shared" si="92"/>
        <v>0</v>
      </c>
      <c r="U110" s="118"/>
      <c r="V110" s="118"/>
      <c r="W110" s="118"/>
      <c r="X110" s="118"/>
      <c r="Y110" s="118">
        <f t="shared" si="93"/>
        <v>0</v>
      </c>
      <c r="Z110" s="118"/>
      <c r="AA110" s="118"/>
      <c r="AB110" s="118"/>
      <c r="AC110" s="118"/>
      <c r="AD110" s="118"/>
      <c r="AE110" s="118">
        <f t="shared" si="94"/>
        <v>0</v>
      </c>
      <c r="AF110" s="118">
        <f t="shared" si="95"/>
        <v>0</v>
      </c>
      <c r="AG110" s="118">
        <f t="shared" si="96"/>
        <v>0</v>
      </c>
      <c r="AH110" s="118">
        <f t="shared" si="97"/>
        <v>0</v>
      </c>
      <c r="AI110" s="118">
        <f t="shared" si="98"/>
        <v>0</v>
      </c>
      <c r="AJ110" s="118"/>
      <c r="AK110" s="118"/>
      <c r="AL110" s="118"/>
      <c r="AM110" s="118"/>
      <c r="AN110" s="118"/>
      <c r="AO110" s="118">
        <f t="shared" si="99"/>
        <v>0</v>
      </c>
      <c r="AP110" s="118"/>
      <c r="AQ110" s="118"/>
      <c r="AR110" s="118"/>
      <c r="AS110" s="118"/>
      <c r="AT110" s="118">
        <f t="shared" si="100"/>
        <v>0</v>
      </c>
      <c r="AU110" s="118"/>
      <c r="AV110" s="118"/>
      <c r="AW110" s="118"/>
      <c r="AX110" s="118"/>
      <c r="AY110" s="118">
        <f t="shared" si="101"/>
        <v>0</v>
      </c>
      <c r="AZ110" s="118"/>
      <c r="BA110" s="118"/>
      <c r="BB110" s="118"/>
      <c r="BC110" s="118"/>
    </row>
    <row r="111" spans="1:55" x14ac:dyDescent="0.25">
      <c r="A111" s="114"/>
      <c r="B111" s="115"/>
      <c r="C111" s="114"/>
      <c r="D111" s="116"/>
      <c r="E111" s="116"/>
      <c r="F111" s="116"/>
      <c r="G111" s="116"/>
      <c r="H111" s="116"/>
      <c r="I111" s="116"/>
      <c r="J111" s="116"/>
      <c r="K111" s="116"/>
      <c r="L111" s="116"/>
      <c r="M111" s="116"/>
      <c r="N111" s="116"/>
      <c r="O111" s="116"/>
      <c r="P111" s="116"/>
      <c r="Q111" s="116"/>
      <c r="R111" s="116"/>
      <c r="S111" s="116"/>
      <c r="T111" s="116"/>
      <c r="U111" s="116"/>
      <c r="V111" s="116"/>
      <c r="W111" s="116"/>
      <c r="X111" s="116"/>
      <c r="Y111" s="116"/>
      <c r="Z111" s="116"/>
      <c r="AA111" s="116"/>
      <c r="AB111" s="116"/>
      <c r="AC111" s="116"/>
      <c r="AD111" s="116"/>
      <c r="AE111" s="116"/>
      <c r="AF111" s="116"/>
      <c r="AG111" s="116"/>
      <c r="AH111" s="116"/>
      <c r="AI111" s="116"/>
      <c r="AJ111" s="116"/>
      <c r="AK111" s="116"/>
      <c r="AL111" s="116"/>
      <c r="AM111" s="116"/>
      <c r="AN111" s="116"/>
      <c r="AO111" s="116"/>
      <c r="AP111" s="116"/>
      <c r="AQ111" s="116"/>
      <c r="AR111" s="116"/>
      <c r="AS111" s="116"/>
      <c r="AT111" s="116"/>
      <c r="AU111" s="116"/>
      <c r="AV111" s="116"/>
      <c r="AW111" s="116"/>
      <c r="AX111" s="116"/>
      <c r="AY111" s="116"/>
      <c r="AZ111" s="116"/>
      <c r="BA111" s="116"/>
      <c r="BB111" s="116"/>
      <c r="BC111" s="116"/>
    </row>
    <row r="112" spans="1:55" x14ac:dyDescent="0.25">
      <c r="A112" s="114"/>
      <c r="B112" s="115"/>
      <c r="C112" s="114"/>
      <c r="D112" s="116"/>
      <c r="E112" s="116"/>
      <c r="F112" s="116"/>
      <c r="G112" s="116"/>
      <c r="H112" s="116"/>
      <c r="I112" s="116"/>
      <c r="J112" s="116"/>
      <c r="K112" s="116"/>
      <c r="L112" s="116"/>
      <c r="M112" s="116"/>
      <c r="N112" s="116"/>
      <c r="O112" s="116"/>
      <c r="P112" s="116"/>
      <c r="Q112" s="116"/>
      <c r="R112" s="116"/>
      <c r="S112" s="116"/>
      <c r="T112" s="116"/>
      <c r="U112" s="116"/>
      <c r="V112" s="116"/>
      <c r="W112" s="116"/>
      <c r="X112" s="116"/>
      <c r="Y112" s="116"/>
      <c r="Z112" s="116"/>
      <c r="AA112" s="116"/>
      <c r="AB112" s="116"/>
      <c r="AC112" s="116"/>
      <c r="AD112" s="116"/>
      <c r="AE112" s="116"/>
      <c r="AF112" s="116"/>
      <c r="AG112" s="116"/>
      <c r="AH112" s="116"/>
      <c r="AI112" s="116"/>
      <c r="AJ112" s="116"/>
      <c r="AK112" s="116"/>
      <c r="AL112" s="116"/>
      <c r="AM112" s="116"/>
      <c r="AN112" s="116"/>
      <c r="AO112" s="116"/>
      <c r="AP112" s="116"/>
      <c r="AQ112" s="116"/>
      <c r="AR112" s="116"/>
      <c r="AS112" s="116"/>
      <c r="AT112" s="116"/>
      <c r="AU112" s="116"/>
      <c r="AV112" s="116"/>
      <c r="AW112" s="116"/>
      <c r="AX112" s="116"/>
      <c r="AY112" s="116"/>
      <c r="AZ112" s="116"/>
      <c r="BA112" s="116"/>
      <c r="BB112" s="116"/>
      <c r="BC112" s="116"/>
    </row>
    <row r="113" spans="1:55" x14ac:dyDescent="0.25">
      <c r="A113" s="114"/>
      <c r="B113" s="115"/>
      <c r="C113" s="114"/>
      <c r="D113" s="116"/>
      <c r="E113" s="116"/>
      <c r="F113" s="116"/>
      <c r="G113" s="116"/>
      <c r="H113" s="116"/>
      <c r="I113" s="116"/>
      <c r="J113" s="116"/>
      <c r="K113" s="116"/>
      <c r="L113" s="116"/>
      <c r="M113" s="116"/>
      <c r="N113" s="116"/>
      <c r="O113" s="116"/>
      <c r="P113" s="116"/>
      <c r="Q113" s="116"/>
      <c r="R113" s="116"/>
      <c r="S113" s="116"/>
      <c r="T113" s="116"/>
      <c r="U113" s="116"/>
      <c r="V113" s="116"/>
      <c r="W113" s="116"/>
      <c r="X113" s="116"/>
      <c r="Y113" s="116"/>
      <c r="Z113" s="116"/>
      <c r="AA113" s="116"/>
      <c r="AB113" s="116"/>
      <c r="AC113" s="116"/>
      <c r="AD113" s="116"/>
      <c r="AE113" s="116"/>
      <c r="AF113" s="116"/>
      <c r="AG113" s="116"/>
      <c r="AH113" s="116"/>
      <c r="AI113" s="116"/>
      <c r="AJ113" s="116"/>
      <c r="AK113" s="116"/>
      <c r="AL113" s="116"/>
      <c r="AM113" s="116"/>
      <c r="AN113" s="116"/>
      <c r="AO113" s="116"/>
      <c r="AP113" s="116"/>
      <c r="AQ113" s="116"/>
      <c r="AR113" s="116"/>
      <c r="AS113" s="116"/>
      <c r="AT113" s="116"/>
      <c r="AU113" s="116"/>
      <c r="AV113" s="116"/>
      <c r="AW113" s="116"/>
      <c r="AX113" s="116"/>
      <c r="AY113" s="116"/>
      <c r="AZ113" s="116"/>
      <c r="BA113" s="116"/>
      <c r="BB113" s="116"/>
      <c r="BC113" s="116"/>
    </row>
    <row r="114" spans="1:55" x14ac:dyDescent="0.25">
      <c r="B114" s="2" t="s">
        <v>821</v>
      </c>
      <c r="F114" s="55"/>
      <c r="G114" s="55"/>
      <c r="H114" s="55"/>
      <c r="I114" s="55"/>
      <c r="J114" s="2" t="s">
        <v>822</v>
      </c>
    </row>
  </sheetData>
  <mergeCells count="27">
    <mergeCell ref="A3:BC3"/>
    <mergeCell ref="AX2:BC2"/>
    <mergeCell ref="AY16:BC16"/>
    <mergeCell ref="Y16:AC16"/>
    <mergeCell ref="A14:A17"/>
    <mergeCell ref="B14:B17"/>
    <mergeCell ref="C14:C17"/>
    <mergeCell ref="E15:AC15"/>
    <mergeCell ref="E16:I16"/>
    <mergeCell ref="AD16:AD17"/>
    <mergeCell ref="AD14:BC14"/>
    <mergeCell ref="D16:D17"/>
    <mergeCell ref="AE16:AI16"/>
    <mergeCell ref="AJ16:AN16"/>
    <mergeCell ref="AO16:AS16"/>
    <mergeCell ref="AT16:AX16"/>
    <mergeCell ref="AE15:BC15"/>
    <mergeCell ref="A20:C20"/>
    <mergeCell ref="J16:N16"/>
    <mergeCell ref="O16:S16"/>
    <mergeCell ref="T16:X16"/>
    <mergeCell ref="D14:AC14"/>
    <mergeCell ref="A4:AY4"/>
    <mergeCell ref="W6:AE6"/>
    <mergeCell ref="W7:AK7"/>
    <mergeCell ref="Y12:AM12"/>
    <mergeCell ref="Z9:AA9"/>
  </mergeCells>
  <pageMargins left="0.39370078740157483" right="0.39370078740157483" top="0.78740157480314965" bottom="0.39370078740157483" header="0.19685039370078741" footer="0.19685039370078741"/>
  <pageSetup paperSize="9" fitToWidth="0" orientation="landscape" r:id="rId1"/>
  <headerFooter alignWithMargins="0">
    <oddFooter>&amp;R&amp;P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V112"/>
  <sheetViews>
    <sheetView zoomScale="120" zoomScaleNormal="120" zoomScaleSheetLayoutView="115" workbookViewId="0"/>
  </sheetViews>
  <sheetFormatPr defaultRowHeight="15.75" x14ac:dyDescent="0.25"/>
  <cols>
    <col min="1" max="1" width="5.28515625" style="2" customWidth="1"/>
    <col min="2" max="2" width="32.85546875" style="2" customWidth="1"/>
    <col min="3" max="3" width="9.7109375" style="2" customWidth="1"/>
    <col min="4" max="9" width="4" style="2" customWidth="1"/>
    <col min="10" max="10" width="5.28515625" style="2" customWidth="1"/>
    <col min="11" max="11" width="4.5703125" style="2" customWidth="1"/>
    <col min="12" max="13" width="4.42578125" style="2" customWidth="1"/>
    <col min="14" max="33" width="4" style="2" customWidth="1"/>
    <col min="34" max="34" width="6" style="2" customWidth="1"/>
    <col min="35" max="35" width="5.42578125" style="2" customWidth="1"/>
    <col min="36" max="45" width="4" style="2" customWidth="1"/>
    <col min="46" max="16384" width="9.140625" style="2"/>
  </cols>
  <sheetData>
    <row r="1" spans="1:45" s="34" customFormat="1" ht="10.5" x14ac:dyDescent="0.2">
      <c r="AS1" s="42" t="s">
        <v>206</v>
      </c>
    </row>
    <row r="2" spans="1:45" s="34" customFormat="1" ht="19.5" customHeight="1" x14ac:dyDescent="0.2">
      <c r="AO2" s="387" t="s">
        <v>11</v>
      </c>
      <c r="AP2" s="387"/>
      <c r="AQ2" s="387"/>
      <c r="AR2" s="387"/>
      <c r="AS2" s="387"/>
    </row>
    <row r="3" spans="1:45" s="34" customFormat="1" ht="10.5" x14ac:dyDescent="0.2">
      <c r="A3" s="418" t="s">
        <v>205</v>
      </c>
      <c r="B3" s="418"/>
      <c r="C3" s="418"/>
      <c r="D3" s="418"/>
      <c r="E3" s="418"/>
      <c r="F3" s="418"/>
      <c r="G3" s="418"/>
      <c r="H3" s="418"/>
      <c r="I3" s="418"/>
      <c r="J3" s="418"/>
      <c r="K3" s="418"/>
      <c r="L3" s="418"/>
      <c r="M3" s="418"/>
      <c r="N3" s="418"/>
      <c r="O3" s="418"/>
      <c r="P3" s="418"/>
      <c r="Q3" s="418"/>
      <c r="R3" s="418"/>
      <c r="S3" s="418"/>
      <c r="T3" s="418"/>
      <c r="U3" s="418"/>
      <c r="V3" s="418"/>
      <c r="W3" s="418"/>
      <c r="X3" s="418"/>
      <c r="Y3" s="418"/>
      <c r="Z3" s="418"/>
      <c r="AA3" s="418"/>
      <c r="AB3" s="418"/>
      <c r="AC3" s="418"/>
      <c r="AD3" s="418"/>
      <c r="AE3" s="418"/>
      <c r="AF3" s="418"/>
      <c r="AG3" s="418"/>
      <c r="AH3" s="418"/>
      <c r="AI3" s="418"/>
      <c r="AJ3" s="418"/>
      <c r="AK3" s="418"/>
      <c r="AL3" s="418"/>
      <c r="AM3" s="418"/>
      <c r="AN3" s="418"/>
      <c r="AO3" s="418"/>
      <c r="AP3" s="418"/>
      <c r="AQ3" s="418"/>
      <c r="AR3" s="418"/>
      <c r="AS3" s="418"/>
    </row>
    <row r="4" spans="1:45" s="34" customFormat="1" ht="12.75" customHeight="1" x14ac:dyDescent="0.2">
      <c r="A4" s="418" t="str">
        <f>'10'!A4</f>
        <v>за 2 квартал 2024 года</v>
      </c>
      <c r="B4" s="418"/>
      <c r="C4" s="418"/>
      <c r="D4" s="418"/>
      <c r="E4" s="418"/>
      <c r="F4" s="418"/>
      <c r="G4" s="418"/>
      <c r="H4" s="418"/>
      <c r="I4" s="418"/>
      <c r="J4" s="418"/>
      <c r="K4" s="418"/>
      <c r="L4" s="418"/>
      <c r="M4" s="418"/>
      <c r="N4" s="418"/>
      <c r="O4" s="418"/>
      <c r="P4" s="418"/>
      <c r="Q4" s="418"/>
      <c r="R4" s="418"/>
      <c r="S4" s="418"/>
      <c r="T4" s="418"/>
      <c r="U4" s="418"/>
      <c r="V4" s="418"/>
      <c r="W4" s="418"/>
      <c r="X4" s="418"/>
      <c r="Y4" s="418"/>
      <c r="Z4" s="418"/>
      <c r="AA4" s="418"/>
      <c r="AB4" s="418"/>
      <c r="AC4" s="418"/>
      <c r="AD4" s="418"/>
      <c r="AE4" s="418"/>
      <c r="AF4" s="418"/>
      <c r="AG4" s="418"/>
      <c r="AH4" s="418"/>
      <c r="AI4" s="418"/>
      <c r="AJ4" s="418"/>
      <c r="AK4" s="418"/>
      <c r="AL4" s="418"/>
      <c r="AM4" s="418"/>
      <c r="AN4" s="418"/>
      <c r="AO4" s="418"/>
      <c r="AP4" s="418"/>
      <c r="AQ4" s="418"/>
      <c r="AR4" s="418"/>
      <c r="AS4" s="418"/>
    </row>
    <row r="5" spans="1:45" ht="9" customHeight="1" x14ac:dyDescent="0.25"/>
    <row r="6" spans="1:45" s="34" customFormat="1" ht="10.5" x14ac:dyDescent="0.2">
      <c r="R6" s="42" t="s">
        <v>12</v>
      </c>
      <c r="S6" s="419" t="str">
        <f>'10'!G6</f>
        <v>АО "Городские электрические сети" (АО "ГЭС")</v>
      </c>
      <c r="T6" s="419"/>
      <c r="U6" s="419"/>
      <c r="V6" s="419"/>
      <c r="W6" s="419"/>
      <c r="X6" s="419"/>
      <c r="Y6" s="419"/>
      <c r="Z6" s="419"/>
      <c r="AA6" s="419"/>
      <c r="AB6" s="419"/>
      <c r="AC6" s="419"/>
    </row>
    <row r="7" spans="1:45" s="36" customFormat="1" ht="10.5" customHeight="1" x14ac:dyDescent="0.15">
      <c r="S7" s="439" t="s">
        <v>13</v>
      </c>
      <c r="T7" s="439"/>
      <c r="U7" s="439"/>
      <c r="V7" s="439"/>
      <c r="W7" s="439"/>
      <c r="X7" s="439"/>
      <c r="Y7" s="439"/>
      <c r="Z7" s="439"/>
      <c r="AA7" s="439"/>
      <c r="AB7" s="439"/>
      <c r="AC7" s="439"/>
      <c r="AD7" s="37"/>
      <c r="AE7" s="37"/>
    </row>
    <row r="8" spans="1:45" ht="9" customHeight="1" x14ac:dyDescent="0.25"/>
    <row r="9" spans="1:45" s="34" customFormat="1" ht="10.5" x14ac:dyDescent="0.2">
      <c r="U9" s="42" t="s">
        <v>14</v>
      </c>
      <c r="V9" s="437" t="str">
        <f>'10'!J9</f>
        <v>2024</v>
      </c>
      <c r="W9" s="438"/>
      <c r="X9" s="34" t="s">
        <v>15</v>
      </c>
    </row>
    <row r="10" spans="1:45" ht="9" customHeight="1" x14ac:dyDescent="0.25"/>
    <row r="11" spans="1:45" s="34" customFormat="1" ht="11.25" x14ac:dyDescent="0.2">
      <c r="S11" s="42" t="s">
        <v>16</v>
      </c>
      <c r="T11" s="80" t="str">
        <f>'10'!H11</f>
        <v>Приказом Министерства промышленности, энергетики и торговли КБР №212 от 30.10.2020 г.</v>
      </c>
      <c r="U11" s="79"/>
      <c r="V11" s="79"/>
      <c r="W11" s="79"/>
      <c r="X11" s="79"/>
      <c r="Y11" s="79"/>
      <c r="Z11" s="79"/>
      <c r="AA11" s="79"/>
      <c r="AB11" s="79"/>
      <c r="AC11" s="79"/>
      <c r="AD11" s="79"/>
      <c r="AE11" s="79"/>
      <c r="AF11" s="79"/>
      <c r="AG11" s="79"/>
      <c r="AH11" s="81"/>
      <c r="AI11" s="81"/>
      <c r="AJ11" s="81"/>
      <c r="AK11" s="81"/>
      <c r="AL11" s="81"/>
    </row>
    <row r="12" spans="1:45" s="36" customFormat="1" ht="8.25" x14ac:dyDescent="0.15">
      <c r="T12" s="377" t="s">
        <v>17</v>
      </c>
      <c r="U12" s="377"/>
      <c r="V12" s="377"/>
      <c r="W12" s="377"/>
      <c r="X12" s="377"/>
      <c r="Y12" s="377"/>
      <c r="Z12" s="377"/>
      <c r="AA12" s="377"/>
      <c r="AB12" s="377"/>
      <c r="AC12" s="377"/>
      <c r="AD12" s="377"/>
      <c r="AE12" s="377"/>
      <c r="AF12" s="377"/>
      <c r="AG12" s="377"/>
    </row>
    <row r="13" spans="1:45" s="34" customFormat="1" ht="9" customHeight="1" x14ac:dyDescent="0.2">
      <c r="G13" s="35"/>
      <c r="H13" s="35"/>
      <c r="I13" s="35"/>
      <c r="J13" s="35"/>
      <c r="K13" s="35"/>
      <c r="L13" s="35"/>
      <c r="M13" s="35"/>
      <c r="N13" s="35"/>
      <c r="O13" s="35"/>
    </row>
    <row r="14" spans="1:45" s="36" customFormat="1" ht="15" customHeight="1" x14ac:dyDescent="0.15">
      <c r="A14" s="420" t="s">
        <v>23</v>
      </c>
      <c r="B14" s="420" t="s">
        <v>22</v>
      </c>
      <c r="C14" s="420" t="s">
        <v>18</v>
      </c>
      <c r="D14" s="431" t="s">
        <v>204</v>
      </c>
      <c r="E14" s="432"/>
      <c r="F14" s="432"/>
      <c r="G14" s="432"/>
      <c r="H14" s="432"/>
      <c r="I14" s="432"/>
      <c r="J14" s="432"/>
      <c r="K14" s="432"/>
      <c r="L14" s="432"/>
      <c r="M14" s="432"/>
      <c r="N14" s="432"/>
      <c r="O14" s="432"/>
      <c r="P14" s="432"/>
      <c r="Q14" s="432"/>
      <c r="R14" s="432"/>
      <c r="S14" s="432"/>
      <c r="T14" s="432"/>
      <c r="U14" s="432"/>
      <c r="V14" s="432"/>
      <c r="W14" s="432"/>
      <c r="X14" s="432"/>
      <c r="Y14" s="432"/>
      <c r="Z14" s="432"/>
      <c r="AA14" s="432"/>
      <c r="AB14" s="432"/>
      <c r="AC14" s="432"/>
      <c r="AD14" s="432"/>
      <c r="AE14" s="432"/>
      <c r="AF14" s="432"/>
      <c r="AG14" s="432"/>
      <c r="AH14" s="432"/>
      <c r="AI14" s="432"/>
      <c r="AJ14" s="432"/>
      <c r="AK14" s="432"/>
      <c r="AL14" s="432"/>
      <c r="AM14" s="432"/>
      <c r="AN14" s="432"/>
      <c r="AO14" s="432"/>
      <c r="AP14" s="432"/>
      <c r="AQ14" s="432"/>
      <c r="AR14" s="432"/>
      <c r="AS14" s="433"/>
    </row>
    <row r="15" spans="1:45" s="36" customFormat="1" ht="67.5" customHeight="1" x14ac:dyDescent="0.15">
      <c r="A15" s="421"/>
      <c r="B15" s="421"/>
      <c r="C15" s="421"/>
      <c r="D15" s="415" t="s">
        <v>203</v>
      </c>
      <c r="E15" s="416"/>
      <c r="F15" s="416"/>
      <c r="G15" s="416"/>
      <c r="H15" s="416"/>
      <c r="I15" s="417"/>
      <c r="J15" s="415" t="s">
        <v>202</v>
      </c>
      <c r="K15" s="416"/>
      <c r="L15" s="416"/>
      <c r="M15" s="416"/>
      <c r="N15" s="416"/>
      <c r="O15" s="417"/>
      <c r="P15" s="415" t="s">
        <v>201</v>
      </c>
      <c r="Q15" s="416"/>
      <c r="R15" s="416"/>
      <c r="S15" s="416"/>
      <c r="T15" s="416"/>
      <c r="U15" s="417"/>
      <c r="V15" s="415" t="s">
        <v>200</v>
      </c>
      <c r="W15" s="416"/>
      <c r="X15" s="416"/>
      <c r="Y15" s="416"/>
      <c r="Z15" s="416"/>
      <c r="AA15" s="417"/>
      <c r="AB15" s="415" t="s">
        <v>199</v>
      </c>
      <c r="AC15" s="416"/>
      <c r="AD15" s="416"/>
      <c r="AE15" s="416"/>
      <c r="AF15" s="416"/>
      <c r="AG15" s="417"/>
      <c r="AH15" s="415" t="s">
        <v>198</v>
      </c>
      <c r="AI15" s="416"/>
      <c r="AJ15" s="416"/>
      <c r="AK15" s="416"/>
      <c r="AL15" s="416"/>
      <c r="AM15" s="417"/>
      <c r="AN15" s="415" t="s">
        <v>197</v>
      </c>
      <c r="AO15" s="416"/>
      <c r="AP15" s="416"/>
      <c r="AQ15" s="416"/>
      <c r="AR15" s="416"/>
      <c r="AS15" s="417"/>
    </row>
    <row r="16" spans="1:45" s="36" customFormat="1" ht="85.5" customHeight="1" x14ac:dyDescent="0.15">
      <c r="A16" s="421"/>
      <c r="B16" s="421"/>
      <c r="C16" s="421"/>
      <c r="D16" s="444" t="s">
        <v>196</v>
      </c>
      <c r="E16" s="445"/>
      <c r="F16" s="444" t="s">
        <v>196</v>
      </c>
      <c r="G16" s="445"/>
      <c r="H16" s="444" t="s">
        <v>195</v>
      </c>
      <c r="I16" s="445"/>
      <c r="J16" s="444" t="s">
        <v>890</v>
      </c>
      <c r="K16" s="445"/>
      <c r="L16" s="444" t="s">
        <v>946</v>
      </c>
      <c r="M16" s="445"/>
      <c r="N16" s="444" t="s">
        <v>195</v>
      </c>
      <c r="O16" s="445"/>
      <c r="P16" s="444" t="s">
        <v>196</v>
      </c>
      <c r="Q16" s="445"/>
      <c r="R16" s="444" t="s">
        <v>196</v>
      </c>
      <c r="S16" s="445"/>
      <c r="T16" s="444" t="s">
        <v>195</v>
      </c>
      <c r="U16" s="445"/>
      <c r="V16" s="444" t="s">
        <v>196</v>
      </c>
      <c r="W16" s="445"/>
      <c r="X16" s="444" t="s">
        <v>196</v>
      </c>
      <c r="Y16" s="445"/>
      <c r="Z16" s="444" t="s">
        <v>195</v>
      </c>
      <c r="AA16" s="445"/>
      <c r="AB16" s="444" t="s">
        <v>196</v>
      </c>
      <c r="AC16" s="445"/>
      <c r="AD16" s="444" t="s">
        <v>196</v>
      </c>
      <c r="AE16" s="445"/>
      <c r="AF16" s="444" t="s">
        <v>195</v>
      </c>
      <c r="AG16" s="445"/>
      <c r="AH16" s="444" t="s">
        <v>891</v>
      </c>
      <c r="AI16" s="445"/>
      <c r="AJ16" s="444" t="s">
        <v>196</v>
      </c>
      <c r="AK16" s="445"/>
      <c r="AL16" s="444" t="s">
        <v>195</v>
      </c>
      <c r="AM16" s="445"/>
      <c r="AN16" s="444" t="s">
        <v>196</v>
      </c>
      <c r="AO16" s="445"/>
      <c r="AP16" s="444" t="s">
        <v>196</v>
      </c>
      <c r="AQ16" s="445"/>
      <c r="AR16" s="444" t="s">
        <v>195</v>
      </c>
      <c r="AS16" s="445"/>
    </row>
    <row r="17" spans="1:45" s="36" customFormat="1" ht="24" customHeight="1" x14ac:dyDescent="0.15">
      <c r="A17" s="421"/>
      <c r="B17" s="421"/>
      <c r="C17" s="421"/>
      <c r="D17" s="48" t="s">
        <v>0</v>
      </c>
      <c r="E17" s="48" t="s">
        <v>5</v>
      </c>
      <c r="F17" s="48" t="s">
        <v>0</v>
      </c>
      <c r="G17" s="48" t="s">
        <v>5</v>
      </c>
      <c r="H17" s="48" t="s">
        <v>0</v>
      </c>
      <c r="I17" s="48" t="s">
        <v>5</v>
      </c>
      <c r="J17" s="48" t="s">
        <v>0</v>
      </c>
      <c r="K17" s="48" t="s">
        <v>5</v>
      </c>
      <c r="L17" s="48" t="s">
        <v>0</v>
      </c>
      <c r="M17" s="48" t="s">
        <v>5</v>
      </c>
      <c r="N17" s="48" t="s">
        <v>0</v>
      </c>
      <c r="O17" s="48" t="s">
        <v>5</v>
      </c>
      <c r="P17" s="48" t="s">
        <v>0</v>
      </c>
      <c r="Q17" s="48" t="s">
        <v>5</v>
      </c>
      <c r="R17" s="48" t="s">
        <v>0</v>
      </c>
      <c r="S17" s="48" t="s">
        <v>5</v>
      </c>
      <c r="T17" s="48" t="s">
        <v>0</v>
      </c>
      <c r="U17" s="48" t="s">
        <v>5</v>
      </c>
      <c r="V17" s="48" t="s">
        <v>0</v>
      </c>
      <c r="W17" s="48" t="s">
        <v>5</v>
      </c>
      <c r="X17" s="48" t="s">
        <v>0</v>
      </c>
      <c r="Y17" s="48" t="s">
        <v>5</v>
      </c>
      <c r="Z17" s="48" t="s">
        <v>0</v>
      </c>
      <c r="AA17" s="48" t="s">
        <v>5</v>
      </c>
      <c r="AB17" s="48" t="s">
        <v>0</v>
      </c>
      <c r="AC17" s="48" t="s">
        <v>5</v>
      </c>
      <c r="AD17" s="48" t="s">
        <v>0</v>
      </c>
      <c r="AE17" s="48" t="s">
        <v>5</v>
      </c>
      <c r="AF17" s="48" t="s">
        <v>0</v>
      </c>
      <c r="AG17" s="48" t="s">
        <v>5</v>
      </c>
      <c r="AH17" s="48" t="s">
        <v>0</v>
      </c>
      <c r="AI17" s="48" t="s">
        <v>5</v>
      </c>
      <c r="AJ17" s="48" t="s">
        <v>0</v>
      </c>
      <c r="AK17" s="48" t="s">
        <v>5</v>
      </c>
      <c r="AL17" s="48" t="s">
        <v>0</v>
      </c>
      <c r="AM17" s="48" t="s">
        <v>5</v>
      </c>
      <c r="AN17" s="48" t="s">
        <v>0</v>
      </c>
      <c r="AO17" s="48" t="s">
        <v>5</v>
      </c>
      <c r="AP17" s="48" t="s">
        <v>0</v>
      </c>
      <c r="AQ17" s="48" t="s">
        <v>5</v>
      </c>
      <c r="AR17" s="48" t="s">
        <v>0</v>
      </c>
      <c r="AS17" s="48" t="s">
        <v>5</v>
      </c>
    </row>
    <row r="18" spans="1:45" s="36" customFormat="1" ht="8.25" x14ac:dyDescent="0.15">
      <c r="A18" s="47">
        <v>1</v>
      </c>
      <c r="B18" s="47">
        <v>2</v>
      </c>
      <c r="C18" s="47">
        <v>3</v>
      </c>
      <c r="D18" s="47" t="s">
        <v>194</v>
      </c>
      <c r="E18" s="47" t="s">
        <v>193</v>
      </c>
      <c r="F18" s="47" t="s">
        <v>192</v>
      </c>
      <c r="G18" s="47" t="s">
        <v>191</v>
      </c>
      <c r="H18" s="47" t="s">
        <v>190</v>
      </c>
      <c r="I18" s="47" t="s">
        <v>190</v>
      </c>
      <c r="J18" s="47" t="s">
        <v>120</v>
      </c>
      <c r="K18" s="47" t="s">
        <v>119</v>
      </c>
      <c r="L18" s="47" t="s">
        <v>118</v>
      </c>
      <c r="M18" s="47" t="s">
        <v>117</v>
      </c>
      <c r="N18" s="47" t="s">
        <v>189</v>
      </c>
      <c r="O18" s="47" t="s">
        <v>189</v>
      </c>
      <c r="P18" s="47" t="s">
        <v>85</v>
      </c>
      <c r="Q18" s="47" t="s">
        <v>84</v>
      </c>
      <c r="R18" s="47" t="s">
        <v>83</v>
      </c>
      <c r="S18" s="47" t="s">
        <v>82</v>
      </c>
      <c r="T18" s="47" t="s">
        <v>188</v>
      </c>
      <c r="U18" s="47" t="s">
        <v>188</v>
      </c>
      <c r="V18" s="47" t="s">
        <v>132</v>
      </c>
      <c r="W18" s="47" t="s">
        <v>131</v>
      </c>
      <c r="X18" s="47" t="s">
        <v>130</v>
      </c>
      <c r="Y18" s="47" t="s">
        <v>129</v>
      </c>
      <c r="Z18" s="47" t="s">
        <v>187</v>
      </c>
      <c r="AA18" s="47" t="s">
        <v>187</v>
      </c>
      <c r="AB18" s="47" t="s">
        <v>186</v>
      </c>
      <c r="AC18" s="47" t="s">
        <v>185</v>
      </c>
      <c r="AD18" s="47" t="s">
        <v>184</v>
      </c>
      <c r="AE18" s="47" t="s">
        <v>183</v>
      </c>
      <c r="AF18" s="47" t="s">
        <v>182</v>
      </c>
      <c r="AG18" s="47" t="s">
        <v>182</v>
      </c>
      <c r="AH18" s="47" t="s">
        <v>181</v>
      </c>
      <c r="AI18" s="47" t="s">
        <v>180</v>
      </c>
      <c r="AJ18" s="47" t="s">
        <v>179</v>
      </c>
      <c r="AK18" s="47" t="s">
        <v>178</v>
      </c>
      <c r="AL18" s="47" t="s">
        <v>177</v>
      </c>
      <c r="AM18" s="47" t="s">
        <v>177</v>
      </c>
      <c r="AN18" s="47" t="s">
        <v>176</v>
      </c>
      <c r="AO18" s="47" t="s">
        <v>175</v>
      </c>
      <c r="AP18" s="47" t="s">
        <v>174</v>
      </c>
      <c r="AQ18" s="47" t="s">
        <v>173</v>
      </c>
      <c r="AR18" s="47" t="s">
        <v>172</v>
      </c>
      <c r="AS18" s="47" t="s">
        <v>172</v>
      </c>
    </row>
    <row r="19" spans="1:45" s="36" customFormat="1" ht="10.5" x14ac:dyDescent="0.2">
      <c r="A19" s="434" t="s">
        <v>10</v>
      </c>
      <c r="B19" s="435"/>
      <c r="C19" s="436"/>
      <c r="D19" s="280">
        <f t="shared" ref="D19:I19" si="0">D27+D57+D96+D103</f>
        <v>0</v>
      </c>
      <c r="E19" s="280">
        <f t="shared" si="0"/>
        <v>0</v>
      </c>
      <c r="F19" s="280">
        <f t="shared" si="0"/>
        <v>0</v>
      </c>
      <c r="G19" s="280">
        <f t="shared" si="0"/>
        <v>0</v>
      </c>
      <c r="H19" s="280">
        <f t="shared" si="0"/>
        <v>0</v>
      </c>
      <c r="I19" s="280">
        <f t="shared" si="0"/>
        <v>0</v>
      </c>
      <c r="J19" s="288">
        <f>J27+J57+J96+J103</f>
        <v>7</v>
      </c>
      <c r="K19" s="288">
        <f t="shared" ref="K19:AS19" si="1">K27+K57+K96+K103</f>
        <v>0</v>
      </c>
      <c r="L19" s="280">
        <f t="shared" si="1"/>
        <v>0</v>
      </c>
      <c r="M19" s="280">
        <f t="shared" si="1"/>
        <v>0</v>
      </c>
      <c r="N19" s="280">
        <f t="shared" si="1"/>
        <v>0</v>
      </c>
      <c r="O19" s="280">
        <f t="shared" si="1"/>
        <v>0</v>
      </c>
      <c r="P19" s="280">
        <f t="shared" si="1"/>
        <v>0</v>
      </c>
      <c r="Q19" s="280">
        <f t="shared" si="1"/>
        <v>0</v>
      </c>
      <c r="R19" s="280">
        <f t="shared" si="1"/>
        <v>0</v>
      </c>
      <c r="S19" s="280">
        <f t="shared" si="1"/>
        <v>0</v>
      </c>
      <c r="T19" s="280">
        <f t="shared" si="1"/>
        <v>0</v>
      </c>
      <c r="U19" s="280">
        <f t="shared" si="1"/>
        <v>0</v>
      </c>
      <c r="V19" s="280">
        <f t="shared" si="1"/>
        <v>0</v>
      </c>
      <c r="W19" s="280">
        <f t="shared" si="1"/>
        <v>0</v>
      </c>
      <c r="X19" s="280">
        <f t="shared" si="1"/>
        <v>0</v>
      </c>
      <c r="Y19" s="280">
        <f t="shared" si="1"/>
        <v>0</v>
      </c>
      <c r="Z19" s="280">
        <f t="shared" si="1"/>
        <v>0</v>
      </c>
      <c r="AA19" s="280">
        <f t="shared" si="1"/>
        <v>0</v>
      </c>
      <c r="AB19" s="280">
        <f t="shared" si="1"/>
        <v>0</v>
      </c>
      <c r="AC19" s="280">
        <f t="shared" si="1"/>
        <v>0</v>
      </c>
      <c r="AD19" s="280">
        <f t="shared" si="1"/>
        <v>0</v>
      </c>
      <c r="AE19" s="280">
        <f t="shared" si="1"/>
        <v>0</v>
      </c>
      <c r="AF19" s="280">
        <f t="shared" si="1"/>
        <v>0</v>
      </c>
      <c r="AG19" s="280">
        <f t="shared" si="1"/>
        <v>0</v>
      </c>
      <c r="AH19" s="280">
        <f t="shared" si="1"/>
        <v>22.477</v>
      </c>
      <c r="AI19" s="280">
        <f t="shared" si="1"/>
        <v>0</v>
      </c>
      <c r="AJ19" s="280">
        <f t="shared" si="1"/>
        <v>0</v>
      </c>
      <c r="AK19" s="280">
        <f t="shared" si="1"/>
        <v>0</v>
      </c>
      <c r="AL19" s="280">
        <f t="shared" si="1"/>
        <v>0</v>
      </c>
      <c r="AM19" s="280">
        <f t="shared" si="1"/>
        <v>0</v>
      </c>
      <c r="AN19" s="280">
        <f t="shared" si="1"/>
        <v>0</v>
      </c>
      <c r="AO19" s="280">
        <f t="shared" si="1"/>
        <v>0</v>
      </c>
      <c r="AP19" s="280">
        <f t="shared" si="1"/>
        <v>0</v>
      </c>
      <c r="AQ19" s="280">
        <f t="shared" si="1"/>
        <v>0</v>
      </c>
      <c r="AR19" s="280">
        <f t="shared" si="1"/>
        <v>0</v>
      </c>
      <c r="AS19" s="280">
        <f t="shared" si="1"/>
        <v>0</v>
      </c>
    </row>
    <row r="20" spans="1:45" s="36" customFormat="1" ht="10.5" x14ac:dyDescent="0.15">
      <c r="A20" s="75" t="s">
        <v>823</v>
      </c>
      <c r="B20" s="262" t="s">
        <v>824</v>
      </c>
      <c r="C20" s="77"/>
      <c r="D20" s="101" t="s">
        <v>868</v>
      </c>
      <c r="E20" s="101" t="s">
        <v>868</v>
      </c>
      <c r="F20" s="101" t="s">
        <v>868</v>
      </c>
      <c r="G20" s="101" t="s">
        <v>868</v>
      </c>
      <c r="H20" s="101" t="s">
        <v>868</v>
      </c>
      <c r="I20" s="101" t="s">
        <v>868</v>
      </c>
      <c r="J20" s="101" t="s">
        <v>868</v>
      </c>
      <c r="K20" s="101" t="s">
        <v>868</v>
      </c>
      <c r="L20" s="101" t="s">
        <v>868</v>
      </c>
      <c r="M20" s="101" t="s">
        <v>868</v>
      </c>
      <c r="N20" s="101" t="s">
        <v>868</v>
      </c>
      <c r="O20" s="101" t="s">
        <v>868</v>
      </c>
      <c r="P20" s="101" t="s">
        <v>868</v>
      </c>
      <c r="Q20" s="101" t="s">
        <v>868</v>
      </c>
      <c r="R20" s="101" t="s">
        <v>868</v>
      </c>
      <c r="S20" s="101" t="s">
        <v>868</v>
      </c>
      <c r="T20" s="101" t="s">
        <v>868</v>
      </c>
      <c r="U20" s="101" t="s">
        <v>868</v>
      </c>
      <c r="V20" s="101" t="s">
        <v>868</v>
      </c>
      <c r="W20" s="101" t="s">
        <v>868</v>
      </c>
      <c r="X20" s="101" t="s">
        <v>868</v>
      </c>
      <c r="Y20" s="101" t="s">
        <v>868</v>
      </c>
      <c r="Z20" s="101" t="s">
        <v>868</v>
      </c>
      <c r="AA20" s="101" t="s">
        <v>868</v>
      </c>
      <c r="AB20" s="101" t="s">
        <v>868</v>
      </c>
      <c r="AC20" s="101" t="s">
        <v>868</v>
      </c>
      <c r="AD20" s="101" t="s">
        <v>868</v>
      </c>
      <c r="AE20" s="101" t="s">
        <v>868</v>
      </c>
      <c r="AF20" s="101" t="s">
        <v>868</v>
      </c>
      <c r="AG20" s="101" t="s">
        <v>868</v>
      </c>
      <c r="AH20" s="101" t="s">
        <v>868</v>
      </c>
      <c r="AI20" s="101" t="s">
        <v>868</v>
      </c>
      <c r="AJ20" s="101" t="s">
        <v>868</v>
      </c>
      <c r="AK20" s="101" t="s">
        <v>868</v>
      </c>
      <c r="AL20" s="101" t="s">
        <v>868</v>
      </c>
      <c r="AM20" s="101" t="s">
        <v>868</v>
      </c>
      <c r="AN20" s="101" t="s">
        <v>868</v>
      </c>
      <c r="AO20" s="101" t="s">
        <v>868</v>
      </c>
      <c r="AP20" s="101" t="s">
        <v>868</v>
      </c>
      <c r="AQ20" s="101" t="s">
        <v>868</v>
      </c>
      <c r="AR20" s="101" t="s">
        <v>868</v>
      </c>
      <c r="AS20" s="101" t="s">
        <v>868</v>
      </c>
    </row>
    <row r="21" spans="1:45" ht="21" x14ac:dyDescent="0.25">
      <c r="A21" s="75" t="s">
        <v>825</v>
      </c>
      <c r="B21" s="262" t="s">
        <v>826</v>
      </c>
      <c r="C21" s="77"/>
      <c r="D21" s="101" t="s">
        <v>868</v>
      </c>
      <c r="E21" s="101" t="s">
        <v>868</v>
      </c>
      <c r="F21" s="101" t="s">
        <v>868</v>
      </c>
      <c r="G21" s="101" t="s">
        <v>868</v>
      </c>
      <c r="H21" s="101" t="s">
        <v>868</v>
      </c>
      <c r="I21" s="101" t="s">
        <v>868</v>
      </c>
      <c r="J21" s="101" t="s">
        <v>868</v>
      </c>
      <c r="K21" s="101" t="s">
        <v>868</v>
      </c>
      <c r="L21" s="101" t="s">
        <v>868</v>
      </c>
      <c r="M21" s="101" t="s">
        <v>868</v>
      </c>
      <c r="N21" s="101" t="s">
        <v>868</v>
      </c>
      <c r="O21" s="101" t="s">
        <v>868</v>
      </c>
      <c r="P21" s="101" t="s">
        <v>868</v>
      </c>
      <c r="Q21" s="101" t="s">
        <v>868</v>
      </c>
      <c r="R21" s="101" t="s">
        <v>868</v>
      </c>
      <c r="S21" s="101" t="s">
        <v>868</v>
      </c>
      <c r="T21" s="101" t="s">
        <v>868</v>
      </c>
      <c r="U21" s="101" t="s">
        <v>868</v>
      </c>
      <c r="V21" s="101" t="s">
        <v>868</v>
      </c>
      <c r="W21" s="101" t="s">
        <v>868</v>
      </c>
      <c r="X21" s="101" t="s">
        <v>868</v>
      </c>
      <c r="Y21" s="101" t="s">
        <v>868</v>
      </c>
      <c r="Z21" s="101" t="s">
        <v>868</v>
      </c>
      <c r="AA21" s="101" t="s">
        <v>868</v>
      </c>
      <c r="AB21" s="101" t="s">
        <v>868</v>
      </c>
      <c r="AC21" s="101" t="s">
        <v>868</v>
      </c>
      <c r="AD21" s="101" t="s">
        <v>868</v>
      </c>
      <c r="AE21" s="101" t="s">
        <v>868</v>
      </c>
      <c r="AF21" s="101" t="s">
        <v>868</v>
      </c>
      <c r="AG21" s="101" t="s">
        <v>868</v>
      </c>
      <c r="AH21" s="101" t="s">
        <v>868</v>
      </c>
      <c r="AI21" s="101" t="s">
        <v>868</v>
      </c>
      <c r="AJ21" s="101" t="s">
        <v>868</v>
      </c>
      <c r="AK21" s="101" t="s">
        <v>868</v>
      </c>
      <c r="AL21" s="101" t="s">
        <v>868</v>
      </c>
      <c r="AM21" s="101" t="s">
        <v>868</v>
      </c>
      <c r="AN21" s="101" t="s">
        <v>868</v>
      </c>
      <c r="AO21" s="101" t="s">
        <v>868</v>
      </c>
      <c r="AP21" s="101" t="s">
        <v>868</v>
      </c>
      <c r="AQ21" s="101" t="s">
        <v>868</v>
      </c>
      <c r="AR21" s="101" t="s">
        <v>868</v>
      </c>
      <c r="AS21" s="101" t="s">
        <v>868</v>
      </c>
    </row>
    <row r="22" spans="1:45" ht="31.5" x14ac:dyDescent="0.25">
      <c r="A22" s="75" t="s">
        <v>827</v>
      </c>
      <c r="B22" s="262" t="s">
        <v>828</v>
      </c>
      <c r="C22" s="77"/>
      <c r="D22" s="101" t="s">
        <v>868</v>
      </c>
      <c r="E22" s="101" t="s">
        <v>868</v>
      </c>
      <c r="F22" s="101" t="s">
        <v>868</v>
      </c>
      <c r="G22" s="101" t="s">
        <v>868</v>
      </c>
      <c r="H22" s="101" t="s">
        <v>868</v>
      </c>
      <c r="I22" s="101" t="s">
        <v>868</v>
      </c>
      <c r="J22" s="101" t="s">
        <v>868</v>
      </c>
      <c r="K22" s="101" t="s">
        <v>868</v>
      </c>
      <c r="L22" s="101" t="s">
        <v>868</v>
      </c>
      <c r="M22" s="101" t="s">
        <v>868</v>
      </c>
      <c r="N22" s="101" t="s">
        <v>868</v>
      </c>
      <c r="O22" s="101" t="s">
        <v>868</v>
      </c>
      <c r="P22" s="101" t="s">
        <v>868</v>
      </c>
      <c r="Q22" s="101" t="s">
        <v>868</v>
      </c>
      <c r="R22" s="101" t="s">
        <v>868</v>
      </c>
      <c r="S22" s="101" t="s">
        <v>868</v>
      </c>
      <c r="T22" s="101" t="s">
        <v>868</v>
      </c>
      <c r="U22" s="101" t="s">
        <v>868</v>
      </c>
      <c r="V22" s="101" t="s">
        <v>868</v>
      </c>
      <c r="W22" s="101" t="s">
        <v>868</v>
      </c>
      <c r="X22" s="101" t="s">
        <v>868</v>
      </c>
      <c r="Y22" s="101" t="s">
        <v>868</v>
      </c>
      <c r="Z22" s="101" t="s">
        <v>868</v>
      </c>
      <c r="AA22" s="101" t="s">
        <v>868</v>
      </c>
      <c r="AB22" s="101" t="s">
        <v>868</v>
      </c>
      <c r="AC22" s="101" t="s">
        <v>868</v>
      </c>
      <c r="AD22" s="101" t="s">
        <v>868</v>
      </c>
      <c r="AE22" s="101" t="s">
        <v>868</v>
      </c>
      <c r="AF22" s="101" t="s">
        <v>868</v>
      </c>
      <c r="AG22" s="101" t="s">
        <v>868</v>
      </c>
      <c r="AH22" s="101" t="s">
        <v>868</v>
      </c>
      <c r="AI22" s="101" t="s">
        <v>868</v>
      </c>
      <c r="AJ22" s="101" t="s">
        <v>868</v>
      </c>
      <c r="AK22" s="101" t="s">
        <v>868</v>
      </c>
      <c r="AL22" s="101" t="s">
        <v>868</v>
      </c>
      <c r="AM22" s="101" t="s">
        <v>868</v>
      </c>
      <c r="AN22" s="101" t="s">
        <v>868</v>
      </c>
      <c r="AO22" s="101" t="s">
        <v>868</v>
      </c>
      <c r="AP22" s="101" t="s">
        <v>868</v>
      </c>
      <c r="AQ22" s="101" t="s">
        <v>868</v>
      </c>
      <c r="AR22" s="101" t="s">
        <v>868</v>
      </c>
      <c r="AS22" s="101" t="s">
        <v>868</v>
      </c>
    </row>
    <row r="23" spans="1:45" ht="21" x14ac:dyDescent="0.25">
      <c r="A23" s="75" t="s">
        <v>829</v>
      </c>
      <c r="B23" s="262" t="s">
        <v>830</v>
      </c>
      <c r="C23" s="77"/>
      <c r="D23" s="101" t="s">
        <v>868</v>
      </c>
      <c r="E23" s="101" t="s">
        <v>868</v>
      </c>
      <c r="F23" s="101" t="s">
        <v>868</v>
      </c>
      <c r="G23" s="101" t="s">
        <v>868</v>
      </c>
      <c r="H23" s="101" t="s">
        <v>868</v>
      </c>
      <c r="I23" s="101" t="s">
        <v>868</v>
      </c>
      <c r="J23" s="101" t="s">
        <v>868</v>
      </c>
      <c r="K23" s="101" t="s">
        <v>868</v>
      </c>
      <c r="L23" s="101" t="s">
        <v>868</v>
      </c>
      <c r="M23" s="101" t="s">
        <v>868</v>
      </c>
      <c r="N23" s="101" t="s">
        <v>868</v>
      </c>
      <c r="O23" s="101" t="s">
        <v>868</v>
      </c>
      <c r="P23" s="101" t="s">
        <v>868</v>
      </c>
      <c r="Q23" s="101" t="s">
        <v>868</v>
      </c>
      <c r="R23" s="101" t="s">
        <v>868</v>
      </c>
      <c r="S23" s="101" t="s">
        <v>868</v>
      </c>
      <c r="T23" s="101" t="s">
        <v>868</v>
      </c>
      <c r="U23" s="101" t="s">
        <v>868</v>
      </c>
      <c r="V23" s="101" t="s">
        <v>868</v>
      </c>
      <c r="W23" s="101" t="s">
        <v>868</v>
      </c>
      <c r="X23" s="101" t="s">
        <v>868</v>
      </c>
      <c r="Y23" s="101" t="s">
        <v>868</v>
      </c>
      <c r="Z23" s="101" t="s">
        <v>868</v>
      </c>
      <c r="AA23" s="101" t="s">
        <v>868</v>
      </c>
      <c r="AB23" s="101" t="s">
        <v>868</v>
      </c>
      <c r="AC23" s="101" t="s">
        <v>868</v>
      </c>
      <c r="AD23" s="101" t="s">
        <v>868</v>
      </c>
      <c r="AE23" s="101" t="s">
        <v>868</v>
      </c>
      <c r="AF23" s="101" t="s">
        <v>868</v>
      </c>
      <c r="AG23" s="101" t="s">
        <v>868</v>
      </c>
      <c r="AH23" s="101" t="s">
        <v>868</v>
      </c>
      <c r="AI23" s="101" t="s">
        <v>868</v>
      </c>
      <c r="AJ23" s="101" t="s">
        <v>868</v>
      </c>
      <c r="AK23" s="101" t="s">
        <v>868</v>
      </c>
      <c r="AL23" s="101" t="s">
        <v>868</v>
      </c>
      <c r="AM23" s="101" t="s">
        <v>868</v>
      </c>
      <c r="AN23" s="101" t="s">
        <v>868</v>
      </c>
      <c r="AO23" s="101" t="s">
        <v>868</v>
      </c>
      <c r="AP23" s="101" t="s">
        <v>868</v>
      </c>
      <c r="AQ23" s="101" t="s">
        <v>868</v>
      </c>
      <c r="AR23" s="101" t="s">
        <v>868</v>
      </c>
      <c r="AS23" s="101" t="s">
        <v>868</v>
      </c>
    </row>
    <row r="24" spans="1:45" ht="21" x14ac:dyDescent="0.25">
      <c r="A24" s="75" t="s">
        <v>831</v>
      </c>
      <c r="B24" s="262" t="s">
        <v>832</v>
      </c>
      <c r="C24" s="77"/>
      <c r="D24" s="101" t="s">
        <v>868</v>
      </c>
      <c r="E24" s="101" t="s">
        <v>868</v>
      </c>
      <c r="F24" s="101" t="s">
        <v>868</v>
      </c>
      <c r="G24" s="101" t="s">
        <v>868</v>
      </c>
      <c r="H24" s="101" t="s">
        <v>868</v>
      </c>
      <c r="I24" s="101" t="s">
        <v>868</v>
      </c>
      <c r="J24" s="101" t="s">
        <v>868</v>
      </c>
      <c r="K24" s="101" t="s">
        <v>868</v>
      </c>
      <c r="L24" s="101" t="s">
        <v>868</v>
      </c>
      <c r="M24" s="101" t="s">
        <v>868</v>
      </c>
      <c r="N24" s="101" t="s">
        <v>868</v>
      </c>
      <c r="O24" s="101" t="s">
        <v>868</v>
      </c>
      <c r="P24" s="101" t="s">
        <v>868</v>
      </c>
      <c r="Q24" s="101" t="s">
        <v>868</v>
      </c>
      <c r="R24" s="101" t="s">
        <v>868</v>
      </c>
      <c r="S24" s="101" t="s">
        <v>868</v>
      </c>
      <c r="T24" s="101" t="s">
        <v>868</v>
      </c>
      <c r="U24" s="101" t="s">
        <v>868</v>
      </c>
      <c r="V24" s="101" t="s">
        <v>868</v>
      </c>
      <c r="W24" s="101" t="s">
        <v>868</v>
      </c>
      <c r="X24" s="101" t="s">
        <v>868</v>
      </c>
      <c r="Y24" s="101" t="s">
        <v>868</v>
      </c>
      <c r="Z24" s="101" t="s">
        <v>868</v>
      </c>
      <c r="AA24" s="101" t="s">
        <v>868</v>
      </c>
      <c r="AB24" s="101" t="s">
        <v>868</v>
      </c>
      <c r="AC24" s="101" t="s">
        <v>868</v>
      </c>
      <c r="AD24" s="101" t="s">
        <v>868</v>
      </c>
      <c r="AE24" s="101" t="s">
        <v>868</v>
      </c>
      <c r="AF24" s="101" t="s">
        <v>868</v>
      </c>
      <c r="AG24" s="101" t="s">
        <v>868</v>
      </c>
      <c r="AH24" s="101" t="s">
        <v>868</v>
      </c>
      <c r="AI24" s="101" t="s">
        <v>868</v>
      </c>
      <c r="AJ24" s="101" t="s">
        <v>868</v>
      </c>
      <c r="AK24" s="101" t="s">
        <v>868</v>
      </c>
      <c r="AL24" s="101" t="s">
        <v>868</v>
      </c>
      <c r="AM24" s="101" t="s">
        <v>868</v>
      </c>
      <c r="AN24" s="101" t="s">
        <v>868</v>
      </c>
      <c r="AO24" s="101" t="s">
        <v>868</v>
      </c>
      <c r="AP24" s="101" t="s">
        <v>868</v>
      </c>
      <c r="AQ24" s="101" t="s">
        <v>868</v>
      </c>
      <c r="AR24" s="101" t="s">
        <v>868</v>
      </c>
      <c r="AS24" s="101" t="s">
        <v>868</v>
      </c>
    </row>
    <row r="25" spans="1:45" x14ac:dyDescent="0.25">
      <c r="A25" s="75" t="s">
        <v>833</v>
      </c>
      <c r="B25" s="262" t="s">
        <v>834</v>
      </c>
      <c r="C25" s="77"/>
      <c r="D25" s="101" t="s">
        <v>868</v>
      </c>
      <c r="E25" s="101" t="s">
        <v>868</v>
      </c>
      <c r="F25" s="101" t="s">
        <v>868</v>
      </c>
      <c r="G25" s="101" t="s">
        <v>868</v>
      </c>
      <c r="H25" s="101" t="s">
        <v>868</v>
      </c>
      <c r="I25" s="101" t="s">
        <v>868</v>
      </c>
      <c r="J25" s="101" t="s">
        <v>868</v>
      </c>
      <c r="K25" s="101" t="s">
        <v>868</v>
      </c>
      <c r="L25" s="101" t="s">
        <v>868</v>
      </c>
      <c r="M25" s="101" t="s">
        <v>868</v>
      </c>
      <c r="N25" s="101" t="s">
        <v>868</v>
      </c>
      <c r="O25" s="101" t="s">
        <v>868</v>
      </c>
      <c r="P25" s="101" t="s">
        <v>868</v>
      </c>
      <c r="Q25" s="101" t="s">
        <v>868</v>
      </c>
      <c r="R25" s="101" t="s">
        <v>868</v>
      </c>
      <c r="S25" s="101" t="s">
        <v>868</v>
      </c>
      <c r="T25" s="101" t="s">
        <v>868</v>
      </c>
      <c r="U25" s="101" t="s">
        <v>868</v>
      </c>
      <c r="V25" s="101" t="s">
        <v>868</v>
      </c>
      <c r="W25" s="101" t="s">
        <v>868</v>
      </c>
      <c r="X25" s="101" t="s">
        <v>868</v>
      </c>
      <c r="Y25" s="101" t="s">
        <v>868</v>
      </c>
      <c r="Z25" s="101" t="s">
        <v>868</v>
      </c>
      <c r="AA25" s="101" t="s">
        <v>868</v>
      </c>
      <c r="AB25" s="101" t="s">
        <v>868</v>
      </c>
      <c r="AC25" s="101" t="s">
        <v>868</v>
      </c>
      <c r="AD25" s="101" t="s">
        <v>868</v>
      </c>
      <c r="AE25" s="101" t="s">
        <v>868</v>
      </c>
      <c r="AF25" s="101" t="s">
        <v>868</v>
      </c>
      <c r="AG25" s="101" t="s">
        <v>868</v>
      </c>
      <c r="AH25" s="101" t="s">
        <v>868</v>
      </c>
      <c r="AI25" s="101" t="s">
        <v>868</v>
      </c>
      <c r="AJ25" s="101" t="s">
        <v>868</v>
      </c>
      <c r="AK25" s="101" t="s">
        <v>868</v>
      </c>
      <c r="AL25" s="101" t="s">
        <v>868</v>
      </c>
      <c r="AM25" s="101" t="s">
        <v>868</v>
      </c>
      <c r="AN25" s="101" t="s">
        <v>868</v>
      </c>
      <c r="AO25" s="101" t="s">
        <v>868</v>
      </c>
      <c r="AP25" s="101" t="s">
        <v>868</v>
      </c>
      <c r="AQ25" s="101" t="s">
        <v>868</v>
      </c>
      <c r="AR25" s="101" t="s">
        <v>868</v>
      </c>
      <c r="AS25" s="101" t="s">
        <v>868</v>
      </c>
    </row>
    <row r="26" spans="1:45" x14ac:dyDescent="0.25">
      <c r="A26" s="75" t="s">
        <v>835</v>
      </c>
      <c r="B26" s="262" t="s">
        <v>836</v>
      </c>
      <c r="C26" s="77"/>
      <c r="D26" s="279">
        <f t="shared" ref="D26:AS26" si="2">D19</f>
        <v>0</v>
      </c>
      <c r="E26" s="279">
        <f t="shared" si="2"/>
        <v>0</v>
      </c>
      <c r="F26" s="279">
        <f t="shared" si="2"/>
        <v>0</v>
      </c>
      <c r="G26" s="279">
        <f t="shared" si="2"/>
        <v>0</v>
      </c>
      <c r="H26" s="279">
        <f t="shared" si="2"/>
        <v>0</v>
      </c>
      <c r="I26" s="279">
        <f t="shared" si="2"/>
        <v>0</v>
      </c>
      <c r="J26" s="264">
        <f t="shared" si="2"/>
        <v>7</v>
      </c>
      <c r="K26" s="264">
        <f t="shared" si="2"/>
        <v>0</v>
      </c>
      <c r="L26" s="279">
        <f t="shared" si="2"/>
        <v>0</v>
      </c>
      <c r="M26" s="279">
        <f t="shared" si="2"/>
        <v>0</v>
      </c>
      <c r="N26" s="279">
        <f t="shared" si="2"/>
        <v>0</v>
      </c>
      <c r="O26" s="279">
        <f t="shared" si="2"/>
        <v>0</v>
      </c>
      <c r="P26" s="279">
        <f t="shared" si="2"/>
        <v>0</v>
      </c>
      <c r="Q26" s="279">
        <f t="shared" si="2"/>
        <v>0</v>
      </c>
      <c r="R26" s="279">
        <f t="shared" si="2"/>
        <v>0</v>
      </c>
      <c r="S26" s="279">
        <f t="shared" si="2"/>
        <v>0</v>
      </c>
      <c r="T26" s="279">
        <f t="shared" si="2"/>
        <v>0</v>
      </c>
      <c r="U26" s="279">
        <f t="shared" si="2"/>
        <v>0</v>
      </c>
      <c r="V26" s="279">
        <f t="shared" si="2"/>
        <v>0</v>
      </c>
      <c r="W26" s="279">
        <f t="shared" si="2"/>
        <v>0</v>
      </c>
      <c r="X26" s="279">
        <f t="shared" si="2"/>
        <v>0</v>
      </c>
      <c r="Y26" s="279">
        <f t="shared" si="2"/>
        <v>0</v>
      </c>
      <c r="Z26" s="279">
        <f t="shared" si="2"/>
        <v>0</v>
      </c>
      <c r="AA26" s="279">
        <f t="shared" si="2"/>
        <v>0</v>
      </c>
      <c r="AB26" s="279">
        <f t="shared" si="2"/>
        <v>0</v>
      </c>
      <c r="AC26" s="279">
        <f t="shared" si="2"/>
        <v>0</v>
      </c>
      <c r="AD26" s="279">
        <f t="shared" si="2"/>
        <v>0</v>
      </c>
      <c r="AE26" s="279">
        <f t="shared" si="2"/>
        <v>0</v>
      </c>
      <c r="AF26" s="279">
        <f t="shared" si="2"/>
        <v>0</v>
      </c>
      <c r="AG26" s="279">
        <f t="shared" si="2"/>
        <v>0</v>
      </c>
      <c r="AH26" s="264">
        <f t="shared" si="2"/>
        <v>22.477</v>
      </c>
      <c r="AI26" s="279">
        <f t="shared" si="2"/>
        <v>0</v>
      </c>
      <c r="AJ26" s="279">
        <f t="shared" si="2"/>
        <v>0</v>
      </c>
      <c r="AK26" s="279">
        <f t="shared" si="2"/>
        <v>0</v>
      </c>
      <c r="AL26" s="279">
        <f t="shared" si="2"/>
        <v>0</v>
      </c>
      <c r="AM26" s="279">
        <f t="shared" si="2"/>
        <v>0</v>
      </c>
      <c r="AN26" s="279">
        <f t="shared" si="2"/>
        <v>0</v>
      </c>
      <c r="AO26" s="279">
        <f t="shared" si="2"/>
        <v>0</v>
      </c>
      <c r="AP26" s="279">
        <f t="shared" si="2"/>
        <v>0</v>
      </c>
      <c r="AQ26" s="279">
        <f t="shared" si="2"/>
        <v>0</v>
      </c>
      <c r="AR26" s="279">
        <f t="shared" si="2"/>
        <v>0</v>
      </c>
      <c r="AS26" s="279">
        <f t="shared" si="2"/>
        <v>0</v>
      </c>
    </row>
    <row r="27" spans="1:45" ht="18" customHeight="1" x14ac:dyDescent="0.25">
      <c r="A27" s="75" t="s">
        <v>481</v>
      </c>
      <c r="B27" s="262" t="s">
        <v>837</v>
      </c>
      <c r="C27" s="77"/>
      <c r="D27" s="279">
        <f t="shared" ref="D27:AS27" si="3">D32</f>
        <v>0</v>
      </c>
      <c r="E27" s="279">
        <f t="shared" si="3"/>
        <v>0</v>
      </c>
      <c r="F27" s="279">
        <f t="shared" si="3"/>
        <v>0</v>
      </c>
      <c r="G27" s="279">
        <f t="shared" si="3"/>
        <v>0</v>
      </c>
      <c r="H27" s="279">
        <f t="shared" si="3"/>
        <v>0</v>
      </c>
      <c r="I27" s="279">
        <f t="shared" si="3"/>
        <v>0</v>
      </c>
      <c r="J27" s="279">
        <f t="shared" si="3"/>
        <v>0</v>
      </c>
      <c r="K27" s="279">
        <f t="shared" si="3"/>
        <v>0</v>
      </c>
      <c r="L27" s="279">
        <f t="shared" si="3"/>
        <v>0</v>
      </c>
      <c r="M27" s="279">
        <f t="shared" si="3"/>
        <v>0</v>
      </c>
      <c r="N27" s="279">
        <f t="shared" si="3"/>
        <v>0</v>
      </c>
      <c r="O27" s="279">
        <f t="shared" si="3"/>
        <v>0</v>
      </c>
      <c r="P27" s="279">
        <f t="shared" si="3"/>
        <v>0</v>
      </c>
      <c r="Q27" s="279">
        <f t="shared" si="3"/>
        <v>0</v>
      </c>
      <c r="R27" s="279">
        <f t="shared" si="3"/>
        <v>0</v>
      </c>
      <c r="S27" s="279">
        <f t="shared" si="3"/>
        <v>0</v>
      </c>
      <c r="T27" s="279">
        <f t="shared" si="3"/>
        <v>0</v>
      </c>
      <c r="U27" s="279">
        <f t="shared" si="3"/>
        <v>0</v>
      </c>
      <c r="V27" s="279">
        <f t="shared" si="3"/>
        <v>0</v>
      </c>
      <c r="W27" s="279">
        <f t="shared" si="3"/>
        <v>0</v>
      </c>
      <c r="X27" s="279">
        <f t="shared" si="3"/>
        <v>0</v>
      </c>
      <c r="Y27" s="279">
        <f t="shared" si="3"/>
        <v>0</v>
      </c>
      <c r="Z27" s="279">
        <f t="shared" si="3"/>
        <v>0</v>
      </c>
      <c r="AA27" s="279">
        <f t="shared" si="3"/>
        <v>0</v>
      </c>
      <c r="AB27" s="279">
        <f t="shared" si="3"/>
        <v>0</v>
      </c>
      <c r="AC27" s="279">
        <f t="shared" si="3"/>
        <v>0</v>
      </c>
      <c r="AD27" s="279">
        <f t="shared" si="3"/>
        <v>0</v>
      </c>
      <c r="AE27" s="279">
        <f t="shared" si="3"/>
        <v>0</v>
      </c>
      <c r="AF27" s="279">
        <f t="shared" si="3"/>
        <v>0</v>
      </c>
      <c r="AG27" s="279">
        <f t="shared" si="3"/>
        <v>0</v>
      </c>
      <c r="AH27" s="279">
        <f t="shared" si="3"/>
        <v>1.202</v>
      </c>
      <c r="AI27" s="279">
        <f t="shared" si="3"/>
        <v>0</v>
      </c>
      <c r="AJ27" s="279">
        <f t="shared" si="3"/>
        <v>0</v>
      </c>
      <c r="AK27" s="279">
        <f t="shared" si="3"/>
        <v>0</v>
      </c>
      <c r="AL27" s="279">
        <f t="shared" si="3"/>
        <v>0</v>
      </c>
      <c r="AM27" s="279">
        <f t="shared" si="3"/>
        <v>0</v>
      </c>
      <c r="AN27" s="279">
        <f t="shared" si="3"/>
        <v>0</v>
      </c>
      <c r="AO27" s="279">
        <f t="shared" si="3"/>
        <v>0</v>
      </c>
      <c r="AP27" s="279">
        <f t="shared" si="3"/>
        <v>0</v>
      </c>
      <c r="AQ27" s="279">
        <f t="shared" si="3"/>
        <v>0</v>
      </c>
      <c r="AR27" s="279">
        <f t="shared" si="3"/>
        <v>0</v>
      </c>
      <c r="AS27" s="279">
        <f t="shared" si="3"/>
        <v>0</v>
      </c>
    </row>
    <row r="28" spans="1:45" ht="31.5" x14ac:dyDescent="0.25">
      <c r="A28" s="75" t="s">
        <v>479</v>
      </c>
      <c r="B28" s="262" t="s">
        <v>838</v>
      </c>
      <c r="C28" s="77"/>
      <c r="D28" s="101" t="s">
        <v>868</v>
      </c>
      <c r="E28" s="101" t="s">
        <v>868</v>
      </c>
      <c r="F28" s="101" t="s">
        <v>868</v>
      </c>
      <c r="G28" s="101" t="s">
        <v>868</v>
      </c>
      <c r="H28" s="101" t="s">
        <v>868</v>
      </c>
      <c r="I28" s="101" t="s">
        <v>868</v>
      </c>
      <c r="J28" s="101" t="s">
        <v>868</v>
      </c>
      <c r="K28" s="101" t="s">
        <v>868</v>
      </c>
      <c r="L28" s="101" t="s">
        <v>868</v>
      </c>
      <c r="M28" s="101" t="s">
        <v>868</v>
      </c>
      <c r="N28" s="101" t="s">
        <v>868</v>
      </c>
      <c r="O28" s="101" t="s">
        <v>868</v>
      </c>
      <c r="P28" s="101" t="s">
        <v>868</v>
      </c>
      <c r="Q28" s="101" t="s">
        <v>868</v>
      </c>
      <c r="R28" s="101" t="s">
        <v>868</v>
      </c>
      <c r="S28" s="101" t="s">
        <v>868</v>
      </c>
      <c r="T28" s="101" t="s">
        <v>868</v>
      </c>
      <c r="U28" s="101" t="s">
        <v>868</v>
      </c>
      <c r="V28" s="101" t="s">
        <v>868</v>
      </c>
      <c r="W28" s="101" t="s">
        <v>868</v>
      </c>
      <c r="X28" s="101" t="s">
        <v>868</v>
      </c>
      <c r="Y28" s="101" t="s">
        <v>868</v>
      </c>
      <c r="Z28" s="101" t="s">
        <v>868</v>
      </c>
      <c r="AA28" s="101" t="s">
        <v>868</v>
      </c>
      <c r="AB28" s="101" t="s">
        <v>868</v>
      </c>
      <c r="AC28" s="101" t="s">
        <v>868</v>
      </c>
      <c r="AD28" s="101" t="s">
        <v>868</v>
      </c>
      <c r="AE28" s="101" t="s">
        <v>868</v>
      </c>
      <c r="AF28" s="101" t="s">
        <v>868</v>
      </c>
      <c r="AG28" s="101" t="s">
        <v>868</v>
      </c>
      <c r="AH28" s="101" t="s">
        <v>868</v>
      </c>
      <c r="AI28" s="101" t="s">
        <v>868</v>
      </c>
      <c r="AJ28" s="101" t="s">
        <v>868</v>
      </c>
      <c r="AK28" s="101" t="s">
        <v>868</v>
      </c>
      <c r="AL28" s="101" t="s">
        <v>868</v>
      </c>
      <c r="AM28" s="101" t="s">
        <v>868</v>
      </c>
      <c r="AN28" s="101" t="s">
        <v>868</v>
      </c>
      <c r="AO28" s="101" t="s">
        <v>868</v>
      </c>
      <c r="AP28" s="101" t="s">
        <v>868</v>
      </c>
      <c r="AQ28" s="101" t="s">
        <v>868</v>
      </c>
      <c r="AR28" s="101" t="s">
        <v>868</v>
      </c>
      <c r="AS28" s="101" t="s">
        <v>868</v>
      </c>
    </row>
    <row r="29" spans="1:45" ht="42" x14ac:dyDescent="0.25">
      <c r="A29" s="75" t="s">
        <v>477</v>
      </c>
      <c r="B29" s="262" t="s">
        <v>839</v>
      </c>
      <c r="C29" s="77"/>
      <c r="D29" s="101" t="s">
        <v>868</v>
      </c>
      <c r="E29" s="101" t="s">
        <v>868</v>
      </c>
      <c r="F29" s="101" t="s">
        <v>868</v>
      </c>
      <c r="G29" s="101" t="s">
        <v>868</v>
      </c>
      <c r="H29" s="101" t="s">
        <v>868</v>
      </c>
      <c r="I29" s="101" t="s">
        <v>868</v>
      </c>
      <c r="J29" s="101" t="s">
        <v>868</v>
      </c>
      <c r="K29" s="101" t="s">
        <v>868</v>
      </c>
      <c r="L29" s="101" t="s">
        <v>868</v>
      </c>
      <c r="M29" s="101" t="s">
        <v>868</v>
      </c>
      <c r="N29" s="101" t="s">
        <v>868</v>
      </c>
      <c r="O29" s="101" t="s">
        <v>868</v>
      </c>
      <c r="P29" s="101" t="s">
        <v>868</v>
      </c>
      <c r="Q29" s="101" t="s">
        <v>868</v>
      </c>
      <c r="R29" s="101" t="s">
        <v>868</v>
      </c>
      <c r="S29" s="101" t="s">
        <v>868</v>
      </c>
      <c r="T29" s="101" t="s">
        <v>868</v>
      </c>
      <c r="U29" s="101" t="s">
        <v>868</v>
      </c>
      <c r="V29" s="101" t="s">
        <v>868</v>
      </c>
      <c r="W29" s="101" t="s">
        <v>868</v>
      </c>
      <c r="X29" s="101" t="s">
        <v>868</v>
      </c>
      <c r="Y29" s="101" t="s">
        <v>868</v>
      </c>
      <c r="Z29" s="101" t="s">
        <v>868</v>
      </c>
      <c r="AA29" s="101" t="s">
        <v>868</v>
      </c>
      <c r="AB29" s="101" t="s">
        <v>868</v>
      </c>
      <c r="AC29" s="101" t="s">
        <v>868</v>
      </c>
      <c r="AD29" s="101" t="s">
        <v>868</v>
      </c>
      <c r="AE29" s="101" t="s">
        <v>868</v>
      </c>
      <c r="AF29" s="101" t="s">
        <v>868</v>
      </c>
      <c r="AG29" s="101" t="s">
        <v>868</v>
      </c>
      <c r="AH29" s="101" t="s">
        <v>868</v>
      </c>
      <c r="AI29" s="101" t="s">
        <v>868</v>
      </c>
      <c r="AJ29" s="101" t="s">
        <v>868</v>
      </c>
      <c r="AK29" s="101" t="s">
        <v>868</v>
      </c>
      <c r="AL29" s="101" t="s">
        <v>868</v>
      </c>
      <c r="AM29" s="101" t="s">
        <v>868</v>
      </c>
      <c r="AN29" s="101" t="s">
        <v>868</v>
      </c>
      <c r="AO29" s="101" t="s">
        <v>868</v>
      </c>
      <c r="AP29" s="101" t="s">
        <v>868</v>
      </c>
      <c r="AQ29" s="101" t="s">
        <v>868</v>
      </c>
      <c r="AR29" s="101" t="s">
        <v>868</v>
      </c>
      <c r="AS29" s="101" t="s">
        <v>868</v>
      </c>
    </row>
    <row r="30" spans="1:45" ht="42" x14ac:dyDescent="0.25">
      <c r="A30" s="75" t="s">
        <v>472</v>
      </c>
      <c r="B30" s="262" t="s">
        <v>840</v>
      </c>
      <c r="C30" s="77"/>
      <c r="D30" s="101" t="s">
        <v>868</v>
      </c>
      <c r="E30" s="101" t="s">
        <v>868</v>
      </c>
      <c r="F30" s="101" t="s">
        <v>868</v>
      </c>
      <c r="G30" s="101" t="s">
        <v>868</v>
      </c>
      <c r="H30" s="101" t="s">
        <v>868</v>
      </c>
      <c r="I30" s="101" t="s">
        <v>868</v>
      </c>
      <c r="J30" s="101" t="s">
        <v>868</v>
      </c>
      <c r="K30" s="101" t="s">
        <v>868</v>
      </c>
      <c r="L30" s="101" t="s">
        <v>868</v>
      </c>
      <c r="M30" s="101" t="s">
        <v>868</v>
      </c>
      <c r="N30" s="101" t="s">
        <v>868</v>
      </c>
      <c r="O30" s="101" t="s">
        <v>868</v>
      </c>
      <c r="P30" s="101" t="s">
        <v>868</v>
      </c>
      <c r="Q30" s="101" t="s">
        <v>868</v>
      </c>
      <c r="R30" s="101" t="s">
        <v>868</v>
      </c>
      <c r="S30" s="101" t="s">
        <v>868</v>
      </c>
      <c r="T30" s="101" t="s">
        <v>868</v>
      </c>
      <c r="U30" s="101" t="s">
        <v>868</v>
      </c>
      <c r="V30" s="101" t="s">
        <v>868</v>
      </c>
      <c r="W30" s="101" t="s">
        <v>868</v>
      </c>
      <c r="X30" s="101" t="s">
        <v>868</v>
      </c>
      <c r="Y30" s="101" t="s">
        <v>868</v>
      </c>
      <c r="Z30" s="101" t="s">
        <v>868</v>
      </c>
      <c r="AA30" s="101" t="s">
        <v>868</v>
      </c>
      <c r="AB30" s="101" t="s">
        <v>868</v>
      </c>
      <c r="AC30" s="101" t="s">
        <v>868</v>
      </c>
      <c r="AD30" s="101" t="s">
        <v>868</v>
      </c>
      <c r="AE30" s="101" t="s">
        <v>868</v>
      </c>
      <c r="AF30" s="101" t="s">
        <v>868</v>
      </c>
      <c r="AG30" s="101" t="s">
        <v>868</v>
      </c>
      <c r="AH30" s="101" t="s">
        <v>868</v>
      </c>
      <c r="AI30" s="101" t="s">
        <v>868</v>
      </c>
      <c r="AJ30" s="101" t="s">
        <v>868</v>
      </c>
      <c r="AK30" s="101" t="s">
        <v>868</v>
      </c>
      <c r="AL30" s="101" t="s">
        <v>868</v>
      </c>
      <c r="AM30" s="101" t="s">
        <v>868</v>
      </c>
      <c r="AN30" s="101" t="s">
        <v>868</v>
      </c>
      <c r="AO30" s="101" t="s">
        <v>868</v>
      </c>
      <c r="AP30" s="101" t="s">
        <v>868</v>
      </c>
      <c r="AQ30" s="101" t="s">
        <v>868</v>
      </c>
      <c r="AR30" s="101" t="s">
        <v>868</v>
      </c>
      <c r="AS30" s="101" t="s">
        <v>868</v>
      </c>
    </row>
    <row r="31" spans="1:45" ht="31.5" x14ac:dyDescent="0.25">
      <c r="A31" s="75" t="s">
        <v>470</v>
      </c>
      <c r="B31" s="262" t="s">
        <v>841</v>
      </c>
      <c r="C31" s="77"/>
      <c r="D31" s="101" t="s">
        <v>868</v>
      </c>
      <c r="E31" s="101" t="s">
        <v>868</v>
      </c>
      <c r="F31" s="101" t="s">
        <v>868</v>
      </c>
      <c r="G31" s="101" t="s">
        <v>868</v>
      </c>
      <c r="H31" s="101" t="s">
        <v>868</v>
      </c>
      <c r="I31" s="101" t="s">
        <v>868</v>
      </c>
      <c r="J31" s="101" t="s">
        <v>868</v>
      </c>
      <c r="K31" s="101" t="s">
        <v>868</v>
      </c>
      <c r="L31" s="101" t="s">
        <v>868</v>
      </c>
      <c r="M31" s="101" t="s">
        <v>868</v>
      </c>
      <c r="N31" s="101" t="s">
        <v>868</v>
      </c>
      <c r="O31" s="101" t="s">
        <v>868</v>
      </c>
      <c r="P31" s="101" t="s">
        <v>868</v>
      </c>
      <c r="Q31" s="101" t="s">
        <v>868</v>
      </c>
      <c r="R31" s="101" t="s">
        <v>868</v>
      </c>
      <c r="S31" s="101" t="s">
        <v>868</v>
      </c>
      <c r="T31" s="101" t="s">
        <v>868</v>
      </c>
      <c r="U31" s="101" t="s">
        <v>868</v>
      </c>
      <c r="V31" s="101" t="s">
        <v>868</v>
      </c>
      <c r="W31" s="101" t="s">
        <v>868</v>
      </c>
      <c r="X31" s="101" t="s">
        <v>868</v>
      </c>
      <c r="Y31" s="101" t="s">
        <v>868</v>
      </c>
      <c r="Z31" s="101" t="s">
        <v>868</v>
      </c>
      <c r="AA31" s="101" t="s">
        <v>868</v>
      </c>
      <c r="AB31" s="101" t="s">
        <v>868</v>
      </c>
      <c r="AC31" s="101" t="s">
        <v>868</v>
      </c>
      <c r="AD31" s="101" t="s">
        <v>868</v>
      </c>
      <c r="AE31" s="101" t="s">
        <v>868</v>
      </c>
      <c r="AF31" s="101" t="s">
        <v>868</v>
      </c>
      <c r="AG31" s="101" t="s">
        <v>868</v>
      </c>
      <c r="AH31" s="101" t="s">
        <v>868</v>
      </c>
      <c r="AI31" s="101" t="s">
        <v>868</v>
      </c>
      <c r="AJ31" s="101" t="s">
        <v>868</v>
      </c>
      <c r="AK31" s="101" t="s">
        <v>868</v>
      </c>
      <c r="AL31" s="101" t="s">
        <v>868</v>
      </c>
      <c r="AM31" s="101" t="s">
        <v>868</v>
      </c>
      <c r="AN31" s="101" t="s">
        <v>868</v>
      </c>
      <c r="AO31" s="101" t="s">
        <v>868</v>
      </c>
      <c r="AP31" s="101" t="s">
        <v>868</v>
      </c>
      <c r="AQ31" s="101" t="s">
        <v>868</v>
      </c>
      <c r="AR31" s="101" t="s">
        <v>868</v>
      </c>
      <c r="AS31" s="101" t="s">
        <v>868</v>
      </c>
    </row>
    <row r="32" spans="1:45" ht="21" x14ac:dyDescent="0.25">
      <c r="A32" s="75" t="s">
        <v>451</v>
      </c>
      <c r="B32" s="262" t="s">
        <v>842</v>
      </c>
      <c r="C32" s="77"/>
      <c r="D32" s="279">
        <f>D33</f>
        <v>0</v>
      </c>
      <c r="E32" s="279">
        <f t="shared" ref="E32:AS32" si="4">E33</f>
        <v>0</v>
      </c>
      <c r="F32" s="279">
        <f t="shared" si="4"/>
        <v>0</v>
      </c>
      <c r="G32" s="279">
        <f t="shared" si="4"/>
        <v>0</v>
      </c>
      <c r="H32" s="279">
        <f t="shared" si="4"/>
        <v>0</v>
      </c>
      <c r="I32" s="279">
        <f t="shared" si="4"/>
        <v>0</v>
      </c>
      <c r="J32" s="279">
        <f t="shared" si="4"/>
        <v>0</v>
      </c>
      <c r="K32" s="279">
        <f t="shared" si="4"/>
        <v>0</v>
      </c>
      <c r="L32" s="279">
        <f t="shared" si="4"/>
        <v>0</v>
      </c>
      <c r="M32" s="314">
        <f t="shared" si="4"/>
        <v>0</v>
      </c>
      <c r="N32" s="279">
        <f t="shared" si="4"/>
        <v>0</v>
      </c>
      <c r="O32" s="279">
        <f t="shared" si="4"/>
        <v>0</v>
      </c>
      <c r="P32" s="279">
        <f t="shared" si="4"/>
        <v>0</v>
      </c>
      <c r="Q32" s="279">
        <f t="shared" si="4"/>
        <v>0</v>
      </c>
      <c r="R32" s="279">
        <f t="shared" si="4"/>
        <v>0</v>
      </c>
      <c r="S32" s="279">
        <f t="shared" si="4"/>
        <v>0</v>
      </c>
      <c r="T32" s="279">
        <f t="shared" si="4"/>
        <v>0</v>
      </c>
      <c r="U32" s="279">
        <f t="shared" si="4"/>
        <v>0</v>
      </c>
      <c r="V32" s="279">
        <f t="shared" si="4"/>
        <v>0</v>
      </c>
      <c r="W32" s="279">
        <f t="shared" si="4"/>
        <v>0</v>
      </c>
      <c r="X32" s="279">
        <f t="shared" si="4"/>
        <v>0</v>
      </c>
      <c r="Y32" s="279">
        <f t="shared" si="4"/>
        <v>0</v>
      </c>
      <c r="Z32" s="279">
        <f t="shared" si="4"/>
        <v>0</v>
      </c>
      <c r="AA32" s="279">
        <f t="shared" si="4"/>
        <v>0</v>
      </c>
      <c r="AB32" s="279">
        <f t="shared" si="4"/>
        <v>0</v>
      </c>
      <c r="AC32" s="279">
        <f t="shared" si="4"/>
        <v>0</v>
      </c>
      <c r="AD32" s="279">
        <f t="shared" si="4"/>
        <v>0</v>
      </c>
      <c r="AE32" s="279">
        <f t="shared" si="4"/>
        <v>0</v>
      </c>
      <c r="AF32" s="279">
        <f t="shared" si="4"/>
        <v>0</v>
      </c>
      <c r="AG32" s="279">
        <f t="shared" si="4"/>
        <v>0</v>
      </c>
      <c r="AH32" s="279">
        <f t="shared" si="4"/>
        <v>1.202</v>
      </c>
      <c r="AI32" s="279">
        <f t="shared" si="4"/>
        <v>0</v>
      </c>
      <c r="AJ32" s="279">
        <f t="shared" si="4"/>
        <v>0</v>
      </c>
      <c r="AK32" s="279">
        <f t="shared" si="4"/>
        <v>0</v>
      </c>
      <c r="AL32" s="279">
        <f t="shared" si="4"/>
        <v>0</v>
      </c>
      <c r="AM32" s="279">
        <f t="shared" si="4"/>
        <v>0</v>
      </c>
      <c r="AN32" s="279">
        <f t="shared" si="4"/>
        <v>0</v>
      </c>
      <c r="AO32" s="279">
        <f t="shared" si="4"/>
        <v>0</v>
      </c>
      <c r="AP32" s="279">
        <f t="shared" si="4"/>
        <v>0</v>
      </c>
      <c r="AQ32" s="279">
        <f t="shared" si="4"/>
        <v>0</v>
      </c>
      <c r="AR32" s="279">
        <f t="shared" si="4"/>
        <v>0</v>
      </c>
      <c r="AS32" s="279">
        <f t="shared" si="4"/>
        <v>0</v>
      </c>
    </row>
    <row r="33" spans="1:45" ht="42" x14ac:dyDescent="0.25">
      <c r="A33" s="75" t="s">
        <v>449</v>
      </c>
      <c r="B33" s="262" t="s">
        <v>843</v>
      </c>
      <c r="C33" s="77"/>
      <c r="D33" s="279">
        <f>SUM(D34:D43)</f>
        <v>0</v>
      </c>
      <c r="E33" s="279">
        <f t="shared" ref="E33:AS33" si="5">SUM(E34:E43)</f>
        <v>0</v>
      </c>
      <c r="F33" s="279">
        <f t="shared" si="5"/>
        <v>0</v>
      </c>
      <c r="G33" s="279">
        <f t="shared" si="5"/>
        <v>0</v>
      </c>
      <c r="H33" s="279">
        <f t="shared" si="5"/>
        <v>0</v>
      </c>
      <c r="I33" s="279">
        <f t="shared" si="5"/>
        <v>0</v>
      </c>
      <c r="J33" s="279">
        <f t="shared" si="5"/>
        <v>0</v>
      </c>
      <c r="K33" s="279">
        <f t="shared" si="5"/>
        <v>0</v>
      </c>
      <c r="L33" s="279">
        <f t="shared" si="5"/>
        <v>0</v>
      </c>
      <c r="M33" s="314">
        <f t="shared" si="5"/>
        <v>0</v>
      </c>
      <c r="N33" s="279">
        <f t="shared" si="5"/>
        <v>0</v>
      </c>
      <c r="O33" s="279">
        <f t="shared" si="5"/>
        <v>0</v>
      </c>
      <c r="P33" s="279">
        <f t="shared" si="5"/>
        <v>0</v>
      </c>
      <c r="Q33" s="279">
        <f t="shared" si="5"/>
        <v>0</v>
      </c>
      <c r="R33" s="279">
        <f t="shared" si="5"/>
        <v>0</v>
      </c>
      <c r="S33" s="279">
        <f t="shared" si="5"/>
        <v>0</v>
      </c>
      <c r="T33" s="279">
        <f t="shared" si="5"/>
        <v>0</v>
      </c>
      <c r="U33" s="279">
        <f t="shared" si="5"/>
        <v>0</v>
      </c>
      <c r="V33" s="279">
        <f t="shared" si="5"/>
        <v>0</v>
      </c>
      <c r="W33" s="279">
        <f t="shared" si="5"/>
        <v>0</v>
      </c>
      <c r="X33" s="279">
        <f t="shared" si="5"/>
        <v>0</v>
      </c>
      <c r="Y33" s="279">
        <f t="shared" si="5"/>
        <v>0</v>
      </c>
      <c r="Z33" s="279">
        <f t="shared" si="5"/>
        <v>0</v>
      </c>
      <c r="AA33" s="279">
        <f t="shared" si="5"/>
        <v>0</v>
      </c>
      <c r="AB33" s="279">
        <f t="shared" si="5"/>
        <v>0</v>
      </c>
      <c r="AC33" s="279">
        <f t="shared" si="5"/>
        <v>0</v>
      </c>
      <c r="AD33" s="279">
        <f t="shared" si="5"/>
        <v>0</v>
      </c>
      <c r="AE33" s="279">
        <f t="shared" si="5"/>
        <v>0</v>
      </c>
      <c r="AF33" s="279">
        <f t="shared" si="5"/>
        <v>0</v>
      </c>
      <c r="AG33" s="279">
        <f t="shared" si="5"/>
        <v>0</v>
      </c>
      <c r="AH33" s="279">
        <f t="shared" si="5"/>
        <v>1.202</v>
      </c>
      <c r="AI33" s="279">
        <f t="shared" si="5"/>
        <v>0</v>
      </c>
      <c r="AJ33" s="279">
        <f t="shared" si="5"/>
        <v>0</v>
      </c>
      <c r="AK33" s="279">
        <f t="shared" si="5"/>
        <v>0</v>
      </c>
      <c r="AL33" s="279">
        <f t="shared" si="5"/>
        <v>0</v>
      </c>
      <c r="AM33" s="279">
        <f t="shared" si="5"/>
        <v>0</v>
      </c>
      <c r="AN33" s="279">
        <f t="shared" si="5"/>
        <v>0</v>
      </c>
      <c r="AO33" s="279">
        <f t="shared" si="5"/>
        <v>0</v>
      </c>
      <c r="AP33" s="279">
        <f t="shared" si="5"/>
        <v>0</v>
      </c>
      <c r="AQ33" s="279">
        <f t="shared" si="5"/>
        <v>0</v>
      </c>
      <c r="AR33" s="279">
        <f t="shared" si="5"/>
        <v>0</v>
      </c>
      <c r="AS33" s="279">
        <f t="shared" si="5"/>
        <v>0</v>
      </c>
    </row>
    <row r="34" spans="1:45" ht="21" x14ac:dyDescent="0.25">
      <c r="A34" s="289" t="s">
        <v>440</v>
      </c>
      <c r="B34" s="263" t="str">
        <f>'10'!B50</f>
        <v>Замена КТП - 1 (без трансформатора) по адресу:  ул. Свободы</v>
      </c>
      <c r="C34" s="326" t="str">
        <f>'10'!C50</f>
        <v>O_GES_01</v>
      </c>
      <c r="D34" s="112"/>
      <c r="E34" s="112"/>
      <c r="F34" s="112"/>
      <c r="G34" s="112"/>
      <c r="H34" s="112"/>
      <c r="I34" s="112"/>
      <c r="J34" s="112"/>
      <c r="K34" s="112"/>
      <c r="L34" s="112"/>
      <c r="M34" s="112"/>
      <c r="N34" s="112"/>
      <c r="O34" s="112"/>
      <c r="P34" s="112"/>
      <c r="Q34" s="112"/>
      <c r="R34" s="112"/>
      <c r="S34" s="112"/>
      <c r="T34" s="112"/>
      <c r="U34" s="112"/>
      <c r="V34" s="112"/>
      <c r="W34" s="112"/>
      <c r="X34" s="112"/>
      <c r="Y34" s="112"/>
      <c r="Z34" s="112"/>
      <c r="AA34" s="112"/>
      <c r="AB34" s="112"/>
      <c r="AC34" s="112"/>
      <c r="AD34" s="112"/>
      <c r="AE34" s="112"/>
      <c r="AF34" s="112"/>
      <c r="AG34" s="112"/>
      <c r="AH34" s="112">
        <v>0.24</v>
      </c>
      <c r="AI34" s="112"/>
      <c r="AJ34" s="112"/>
      <c r="AK34" s="112"/>
      <c r="AL34" s="112"/>
      <c r="AM34" s="112"/>
      <c r="AN34" s="112"/>
      <c r="AO34" s="112"/>
      <c r="AP34" s="112"/>
      <c r="AQ34" s="112"/>
      <c r="AR34" s="112"/>
      <c r="AS34" s="112"/>
    </row>
    <row r="35" spans="1:45" ht="21" x14ac:dyDescent="0.25">
      <c r="A35" s="289" t="s">
        <v>440</v>
      </c>
      <c r="B35" s="263" t="str">
        <f>'10'!B51</f>
        <v>Замена КТП - 2 (без трансформатора) по адресу:  ул. Свободы</v>
      </c>
      <c r="C35" s="326" t="str">
        <f>'10'!C51</f>
        <v>O_GES_02</v>
      </c>
      <c r="D35" s="112"/>
      <c r="E35" s="112"/>
      <c r="F35" s="112"/>
      <c r="G35" s="112"/>
      <c r="H35" s="112"/>
      <c r="I35" s="112"/>
      <c r="J35" s="112"/>
      <c r="K35" s="112"/>
      <c r="L35" s="112"/>
      <c r="M35" s="112"/>
      <c r="N35" s="112"/>
      <c r="O35" s="112"/>
      <c r="P35" s="112"/>
      <c r="Q35" s="112"/>
      <c r="R35" s="112"/>
      <c r="S35" s="112"/>
      <c r="T35" s="112"/>
      <c r="U35" s="112"/>
      <c r="V35" s="112"/>
      <c r="W35" s="112"/>
      <c r="X35" s="112"/>
      <c r="Y35" s="112"/>
      <c r="Z35" s="112"/>
      <c r="AA35" s="112"/>
      <c r="AB35" s="112"/>
      <c r="AC35" s="112"/>
      <c r="AD35" s="112"/>
      <c r="AE35" s="112"/>
      <c r="AF35" s="112"/>
      <c r="AG35" s="112"/>
      <c r="AH35" s="112">
        <v>0.24099999999999999</v>
      </c>
      <c r="AI35" s="112"/>
      <c r="AJ35" s="112"/>
      <c r="AK35" s="112"/>
      <c r="AL35" s="112"/>
      <c r="AM35" s="112"/>
      <c r="AN35" s="112"/>
      <c r="AO35" s="112"/>
      <c r="AP35" s="112"/>
      <c r="AQ35" s="112"/>
      <c r="AR35" s="112"/>
      <c r="AS35" s="112"/>
    </row>
    <row r="36" spans="1:45" ht="21" x14ac:dyDescent="0.25">
      <c r="A36" s="289" t="s">
        <v>440</v>
      </c>
      <c r="B36" s="263" t="str">
        <f>'10'!B52</f>
        <v>Замена КТП - 3 (без трансформатора) по адресу:  ул. Свободы</v>
      </c>
      <c r="C36" s="326" t="str">
        <f>'10'!C52</f>
        <v>O_GES_03</v>
      </c>
      <c r="D36" s="112"/>
      <c r="E36" s="112"/>
      <c r="F36" s="112"/>
      <c r="G36" s="112"/>
      <c r="H36" s="112"/>
      <c r="I36" s="112"/>
      <c r="J36" s="112"/>
      <c r="K36" s="112"/>
      <c r="L36" s="112"/>
      <c r="M36" s="112"/>
      <c r="N36" s="112"/>
      <c r="O36" s="112"/>
      <c r="P36" s="112"/>
      <c r="Q36" s="112"/>
      <c r="R36" s="112"/>
      <c r="S36" s="112"/>
      <c r="T36" s="112"/>
      <c r="U36" s="112"/>
      <c r="V36" s="112"/>
      <c r="W36" s="112"/>
      <c r="X36" s="112"/>
      <c r="Y36" s="112"/>
      <c r="Z36" s="112"/>
      <c r="AA36" s="112"/>
      <c r="AB36" s="112"/>
      <c r="AC36" s="112"/>
      <c r="AD36" s="112"/>
      <c r="AE36" s="112"/>
      <c r="AF36" s="112"/>
      <c r="AG36" s="112"/>
      <c r="AH36" s="112">
        <v>0.24</v>
      </c>
      <c r="AI36" s="112"/>
      <c r="AJ36" s="112"/>
      <c r="AK36" s="112"/>
      <c r="AL36" s="112"/>
      <c r="AM36" s="112"/>
      <c r="AN36" s="112"/>
      <c r="AO36" s="112"/>
      <c r="AP36" s="112"/>
      <c r="AQ36" s="112"/>
      <c r="AR36" s="112"/>
      <c r="AS36" s="112"/>
    </row>
    <row r="37" spans="1:45" ht="21" x14ac:dyDescent="0.25">
      <c r="A37" s="289" t="s">
        <v>440</v>
      </c>
      <c r="B37" s="263" t="str">
        <f>'10'!B53</f>
        <v>Замена КТП - 5 (без трансформатора) по адресу:  ул. Свободы</v>
      </c>
      <c r="C37" s="326" t="str">
        <f>'10'!C53</f>
        <v>O_GES_04</v>
      </c>
      <c r="D37" s="112"/>
      <c r="E37" s="112"/>
      <c r="F37" s="112"/>
      <c r="G37" s="112"/>
      <c r="H37" s="112"/>
      <c r="I37" s="112"/>
      <c r="J37" s="112"/>
      <c r="K37" s="112"/>
      <c r="L37" s="112"/>
      <c r="M37" s="112"/>
      <c r="N37" s="112"/>
      <c r="O37" s="112"/>
      <c r="P37" s="112"/>
      <c r="Q37" s="112"/>
      <c r="R37" s="112"/>
      <c r="S37" s="112"/>
      <c r="T37" s="112"/>
      <c r="U37" s="112"/>
      <c r="V37" s="112"/>
      <c r="W37" s="112"/>
      <c r="X37" s="112"/>
      <c r="Y37" s="112"/>
      <c r="Z37" s="112"/>
      <c r="AA37" s="112"/>
      <c r="AB37" s="112"/>
      <c r="AC37" s="112"/>
      <c r="AD37" s="112"/>
      <c r="AE37" s="112"/>
      <c r="AF37" s="112"/>
      <c r="AG37" s="112"/>
      <c r="AH37" s="112">
        <v>0.24099999999999999</v>
      </c>
      <c r="AI37" s="112"/>
      <c r="AJ37" s="112"/>
      <c r="AK37" s="112"/>
      <c r="AL37" s="112"/>
      <c r="AM37" s="112"/>
      <c r="AN37" s="112"/>
      <c r="AO37" s="112"/>
      <c r="AP37" s="112"/>
      <c r="AQ37" s="112"/>
      <c r="AR37" s="112"/>
      <c r="AS37" s="112"/>
    </row>
    <row r="38" spans="1:45" ht="21" x14ac:dyDescent="0.25">
      <c r="A38" s="289" t="s">
        <v>440</v>
      </c>
      <c r="B38" s="263" t="str">
        <f>'10'!B54</f>
        <v>Замена КТП - 6 (без трансформатора) по адресу:  ул. Свободы</v>
      </c>
      <c r="C38" s="326" t="str">
        <f>'10'!C54</f>
        <v>O_GES_05</v>
      </c>
      <c r="D38" s="112"/>
      <c r="E38" s="112"/>
      <c r="F38" s="112"/>
      <c r="G38" s="112"/>
      <c r="H38" s="112"/>
      <c r="I38" s="112"/>
      <c r="J38" s="112"/>
      <c r="K38" s="112"/>
      <c r="L38" s="112"/>
      <c r="M38" s="112"/>
      <c r="N38" s="112"/>
      <c r="O38" s="112"/>
      <c r="P38" s="112"/>
      <c r="Q38" s="112"/>
      <c r="R38" s="112"/>
      <c r="S38" s="112"/>
      <c r="T38" s="112"/>
      <c r="U38" s="112"/>
      <c r="V38" s="112"/>
      <c r="W38" s="112"/>
      <c r="X38" s="112"/>
      <c r="Y38" s="112"/>
      <c r="Z38" s="112"/>
      <c r="AA38" s="112"/>
      <c r="AB38" s="112"/>
      <c r="AC38" s="112"/>
      <c r="AD38" s="112"/>
      <c r="AE38" s="112"/>
      <c r="AF38" s="112"/>
      <c r="AG38" s="112"/>
      <c r="AH38" s="112">
        <v>0.24</v>
      </c>
      <c r="AI38" s="112"/>
      <c r="AJ38" s="112"/>
      <c r="AK38" s="112"/>
      <c r="AL38" s="112"/>
      <c r="AM38" s="112"/>
      <c r="AN38" s="112"/>
      <c r="AO38" s="112"/>
      <c r="AP38" s="112"/>
      <c r="AQ38" s="112"/>
      <c r="AR38" s="112"/>
      <c r="AS38" s="112"/>
    </row>
    <row r="39" spans="1:45" hidden="1" x14ac:dyDescent="0.25">
      <c r="A39" s="289" t="s">
        <v>440</v>
      </c>
      <c r="B39" s="263">
        <f>'10'!B55</f>
        <v>0</v>
      </c>
      <c r="C39" s="326">
        <f>'10'!C55</f>
        <v>0</v>
      </c>
      <c r="D39" s="112"/>
      <c r="E39" s="112"/>
      <c r="F39" s="112"/>
      <c r="G39" s="112"/>
      <c r="H39" s="112"/>
      <c r="I39" s="112"/>
      <c r="J39" s="112"/>
      <c r="K39" s="112"/>
      <c r="L39" s="112"/>
      <c r="M39" s="112"/>
      <c r="N39" s="112"/>
      <c r="O39" s="112"/>
      <c r="P39" s="112"/>
      <c r="Q39" s="112"/>
      <c r="R39" s="112"/>
      <c r="S39" s="112"/>
      <c r="T39" s="112"/>
      <c r="U39" s="112"/>
      <c r="V39" s="112"/>
      <c r="W39" s="112"/>
      <c r="X39" s="112"/>
      <c r="Y39" s="112"/>
      <c r="Z39" s="112"/>
      <c r="AA39" s="112"/>
      <c r="AB39" s="112"/>
      <c r="AC39" s="112"/>
      <c r="AD39" s="112"/>
      <c r="AE39" s="112"/>
      <c r="AF39" s="112"/>
      <c r="AG39" s="112"/>
      <c r="AH39" s="112"/>
      <c r="AI39" s="112"/>
      <c r="AJ39" s="112"/>
      <c r="AK39" s="112"/>
      <c r="AL39" s="112"/>
      <c r="AM39" s="112"/>
      <c r="AN39" s="112"/>
      <c r="AO39" s="112"/>
      <c r="AP39" s="112"/>
      <c r="AQ39" s="112"/>
      <c r="AR39" s="112"/>
      <c r="AS39" s="112"/>
    </row>
    <row r="40" spans="1:45" hidden="1" x14ac:dyDescent="0.25">
      <c r="A40" s="289" t="s">
        <v>440</v>
      </c>
      <c r="B40" s="263">
        <f>'10'!B56</f>
        <v>0</v>
      </c>
      <c r="C40" s="326">
        <f>'10'!C56</f>
        <v>0</v>
      </c>
      <c r="D40" s="112"/>
      <c r="E40" s="112"/>
      <c r="F40" s="112"/>
      <c r="G40" s="112"/>
      <c r="H40" s="112"/>
      <c r="I40" s="112"/>
      <c r="J40" s="112"/>
      <c r="K40" s="112"/>
      <c r="L40" s="112"/>
      <c r="M40" s="112"/>
      <c r="N40" s="112"/>
      <c r="O40" s="112"/>
      <c r="P40" s="112"/>
      <c r="Q40" s="112"/>
      <c r="R40" s="112"/>
      <c r="S40" s="112"/>
      <c r="T40" s="112"/>
      <c r="U40" s="112"/>
      <c r="V40" s="112"/>
      <c r="W40" s="112"/>
      <c r="X40" s="112"/>
      <c r="Y40" s="112"/>
      <c r="Z40" s="112"/>
      <c r="AA40" s="112"/>
      <c r="AB40" s="112"/>
      <c r="AC40" s="112"/>
      <c r="AD40" s="112"/>
      <c r="AE40" s="112"/>
      <c r="AF40" s="112"/>
      <c r="AG40" s="112"/>
      <c r="AH40" s="112"/>
      <c r="AI40" s="112"/>
      <c r="AJ40" s="112"/>
      <c r="AK40" s="112"/>
      <c r="AL40" s="112"/>
      <c r="AM40" s="112"/>
      <c r="AN40" s="112"/>
      <c r="AO40" s="112"/>
      <c r="AP40" s="112"/>
      <c r="AQ40" s="112"/>
      <c r="AR40" s="112"/>
      <c r="AS40" s="112"/>
    </row>
    <row r="41" spans="1:45" hidden="1" x14ac:dyDescent="0.25">
      <c r="A41" s="289" t="s">
        <v>440</v>
      </c>
      <c r="B41" s="263">
        <f>'10'!B57</f>
        <v>0</v>
      </c>
      <c r="C41" s="326">
        <f>'10'!C57</f>
        <v>0</v>
      </c>
      <c r="D41" s="112"/>
      <c r="E41" s="112"/>
      <c r="F41" s="112"/>
      <c r="G41" s="112"/>
      <c r="H41" s="112"/>
      <c r="I41" s="112"/>
      <c r="J41" s="112"/>
      <c r="K41" s="112"/>
      <c r="L41" s="112"/>
      <c r="M41" s="112"/>
      <c r="N41" s="112"/>
      <c r="O41" s="112"/>
      <c r="P41" s="112"/>
      <c r="Q41" s="112"/>
      <c r="R41" s="112"/>
      <c r="S41" s="112"/>
      <c r="T41" s="112"/>
      <c r="U41" s="112"/>
      <c r="V41" s="112"/>
      <c r="W41" s="112"/>
      <c r="X41" s="112"/>
      <c r="Y41" s="112"/>
      <c r="Z41" s="112"/>
      <c r="AA41" s="112"/>
      <c r="AB41" s="112"/>
      <c r="AC41" s="112"/>
      <c r="AD41" s="112"/>
      <c r="AE41" s="112"/>
      <c r="AF41" s="112"/>
      <c r="AG41" s="112"/>
      <c r="AH41" s="112"/>
      <c r="AI41" s="112"/>
      <c r="AJ41" s="112"/>
      <c r="AK41" s="112"/>
      <c r="AL41" s="112"/>
      <c r="AM41" s="112"/>
      <c r="AN41" s="112"/>
      <c r="AO41" s="112"/>
      <c r="AP41" s="112"/>
      <c r="AQ41" s="112"/>
      <c r="AR41" s="112"/>
      <c r="AS41" s="112"/>
    </row>
    <row r="42" spans="1:45" hidden="1" x14ac:dyDescent="0.25">
      <c r="A42" s="289" t="s">
        <v>440</v>
      </c>
      <c r="B42" s="263">
        <f>'10'!B58</f>
        <v>0</v>
      </c>
      <c r="C42" s="326">
        <f>'10'!C58</f>
        <v>0</v>
      </c>
      <c r="D42" s="112"/>
      <c r="E42" s="112"/>
      <c r="F42" s="112"/>
      <c r="G42" s="112"/>
      <c r="H42" s="112"/>
      <c r="I42" s="112"/>
      <c r="J42" s="112"/>
      <c r="K42" s="112"/>
      <c r="L42" s="112"/>
      <c r="M42" s="112"/>
      <c r="N42" s="112"/>
      <c r="O42" s="112"/>
      <c r="P42" s="112"/>
      <c r="Q42" s="112"/>
      <c r="R42" s="112"/>
      <c r="S42" s="112"/>
      <c r="T42" s="112"/>
      <c r="U42" s="112"/>
      <c r="V42" s="112"/>
      <c r="W42" s="112"/>
      <c r="X42" s="112"/>
      <c r="Y42" s="112"/>
      <c r="Z42" s="112"/>
      <c r="AA42" s="112"/>
      <c r="AB42" s="112"/>
      <c r="AC42" s="112"/>
      <c r="AD42" s="112"/>
      <c r="AE42" s="112"/>
      <c r="AF42" s="112"/>
      <c r="AG42" s="112"/>
      <c r="AH42" s="112"/>
      <c r="AI42" s="112"/>
      <c r="AJ42" s="112"/>
      <c r="AK42" s="112"/>
      <c r="AL42" s="112"/>
      <c r="AM42" s="112"/>
      <c r="AN42" s="112"/>
      <c r="AO42" s="112"/>
      <c r="AP42" s="112"/>
      <c r="AQ42" s="112"/>
      <c r="AR42" s="112"/>
      <c r="AS42" s="112"/>
    </row>
    <row r="43" spans="1:45" hidden="1" x14ac:dyDescent="0.25">
      <c r="A43" s="289" t="s">
        <v>440</v>
      </c>
      <c r="B43" s="263">
        <f>'10'!B59</f>
        <v>0</v>
      </c>
      <c r="C43" s="326">
        <f>'10'!C59</f>
        <v>0</v>
      </c>
      <c r="D43" s="112"/>
      <c r="E43" s="112"/>
      <c r="F43" s="112"/>
      <c r="G43" s="112"/>
      <c r="H43" s="112"/>
      <c r="I43" s="112"/>
      <c r="J43" s="112"/>
      <c r="K43" s="112"/>
      <c r="L43" s="112"/>
      <c r="M43" s="112"/>
      <c r="N43" s="112"/>
      <c r="O43" s="112"/>
      <c r="P43" s="112"/>
      <c r="Q43" s="112"/>
      <c r="R43" s="112"/>
      <c r="S43" s="112"/>
      <c r="T43" s="112"/>
      <c r="U43" s="112"/>
      <c r="V43" s="112"/>
      <c r="W43" s="112"/>
      <c r="X43" s="112"/>
      <c r="Y43" s="112"/>
      <c r="Z43" s="112"/>
      <c r="AA43" s="112"/>
      <c r="AB43" s="112"/>
      <c r="AC43" s="112"/>
      <c r="AD43" s="112"/>
      <c r="AE43" s="112"/>
      <c r="AF43" s="112"/>
      <c r="AG43" s="112"/>
      <c r="AH43" s="112"/>
      <c r="AI43" s="112"/>
      <c r="AJ43" s="112"/>
      <c r="AK43" s="112"/>
      <c r="AL43" s="112"/>
      <c r="AM43" s="112"/>
      <c r="AN43" s="112"/>
      <c r="AO43" s="112"/>
      <c r="AP43" s="112"/>
      <c r="AQ43" s="112"/>
      <c r="AR43" s="112"/>
      <c r="AS43" s="112"/>
    </row>
    <row r="44" spans="1:45" ht="31.5" x14ac:dyDescent="0.25">
      <c r="A44" s="75" t="s">
        <v>448</v>
      </c>
      <c r="B44" s="262" t="s">
        <v>844</v>
      </c>
      <c r="C44" s="77"/>
      <c r="D44" s="101" t="s">
        <v>868</v>
      </c>
      <c r="E44" s="101" t="s">
        <v>868</v>
      </c>
      <c r="F44" s="101" t="s">
        <v>868</v>
      </c>
      <c r="G44" s="101" t="s">
        <v>868</v>
      </c>
      <c r="H44" s="101" t="s">
        <v>868</v>
      </c>
      <c r="I44" s="101" t="s">
        <v>868</v>
      </c>
      <c r="J44" s="101" t="s">
        <v>868</v>
      </c>
      <c r="K44" s="101" t="s">
        <v>868</v>
      </c>
      <c r="L44" s="101" t="s">
        <v>868</v>
      </c>
      <c r="M44" s="101" t="s">
        <v>868</v>
      </c>
      <c r="N44" s="101" t="s">
        <v>868</v>
      </c>
      <c r="O44" s="101" t="s">
        <v>868</v>
      </c>
      <c r="P44" s="101" t="s">
        <v>868</v>
      </c>
      <c r="Q44" s="101" t="s">
        <v>868</v>
      </c>
      <c r="R44" s="101" t="s">
        <v>868</v>
      </c>
      <c r="S44" s="101" t="s">
        <v>868</v>
      </c>
      <c r="T44" s="101" t="s">
        <v>868</v>
      </c>
      <c r="U44" s="101" t="s">
        <v>868</v>
      </c>
      <c r="V44" s="101" t="s">
        <v>868</v>
      </c>
      <c r="W44" s="101" t="s">
        <v>868</v>
      </c>
      <c r="X44" s="101" t="s">
        <v>868</v>
      </c>
      <c r="Y44" s="101" t="s">
        <v>868</v>
      </c>
      <c r="Z44" s="101" t="s">
        <v>868</v>
      </c>
      <c r="AA44" s="101" t="s">
        <v>868</v>
      </c>
      <c r="AB44" s="101" t="s">
        <v>868</v>
      </c>
      <c r="AC44" s="101" t="s">
        <v>868</v>
      </c>
      <c r="AD44" s="101" t="s">
        <v>868</v>
      </c>
      <c r="AE44" s="101" t="s">
        <v>868</v>
      </c>
      <c r="AF44" s="101" t="s">
        <v>868</v>
      </c>
      <c r="AG44" s="101" t="s">
        <v>868</v>
      </c>
      <c r="AH44" s="101" t="s">
        <v>868</v>
      </c>
      <c r="AI44" s="101" t="s">
        <v>868</v>
      </c>
      <c r="AJ44" s="101" t="s">
        <v>868</v>
      </c>
      <c r="AK44" s="101" t="s">
        <v>868</v>
      </c>
      <c r="AL44" s="101" t="s">
        <v>868</v>
      </c>
      <c r="AM44" s="101" t="s">
        <v>868</v>
      </c>
      <c r="AN44" s="101" t="s">
        <v>868</v>
      </c>
      <c r="AO44" s="101" t="s">
        <v>868</v>
      </c>
      <c r="AP44" s="101" t="s">
        <v>868</v>
      </c>
      <c r="AQ44" s="101" t="s">
        <v>868</v>
      </c>
      <c r="AR44" s="101" t="s">
        <v>868</v>
      </c>
      <c r="AS44" s="101" t="s">
        <v>868</v>
      </c>
    </row>
    <row r="45" spans="1:45" ht="31.5" x14ac:dyDescent="0.25">
      <c r="A45" s="75" t="s">
        <v>446</v>
      </c>
      <c r="B45" s="262" t="s">
        <v>845</v>
      </c>
      <c r="C45" s="77"/>
      <c r="D45" s="101" t="s">
        <v>868</v>
      </c>
      <c r="E45" s="101" t="s">
        <v>868</v>
      </c>
      <c r="F45" s="101" t="s">
        <v>868</v>
      </c>
      <c r="G45" s="101" t="s">
        <v>868</v>
      </c>
      <c r="H45" s="101" t="s">
        <v>868</v>
      </c>
      <c r="I45" s="101" t="s">
        <v>868</v>
      </c>
      <c r="J45" s="101" t="s">
        <v>868</v>
      </c>
      <c r="K45" s="101" t="s">
        <v>868</v>
      </c>
      <c r="L45" s="101" t="s">
        <v>868</v>
      </c>
      <c r="M45" s="101" t="s">
        <v>868</v>
      </c>
      <c r="N45" s="101" t="s">
        <v>868</v>
      </c>
      <c r="O45" s="101" t="s">
        <v>868</v>
      </c>
      <c r="P45" s="101" t="s">
        <v>868</v>
      </c>
      <c r="Q45" s="101" t="s">
        <v>868</v>
      </c>
      <c r="R45" s="101" t="s">
        <v>868</v>
      </c>
      <c r="S45" s="101" t="s">
        <v>868</v>
      </c>
      <c r="T45" s="101" t="s">
        <v>868</v>
      </c>
      <c r="U45" s="101" t="s">
        <v>868</v>
      </c>
      <c r="V45" s="101" t="s">
        <v>868</v>
      </c>
      <c r="W45" s="101" t="s">
        <v>868</v>
      </c>
      <c r="X45" s="101" t="s">
        <v>868</v>
      </c>
      <c r="Y45" s="101" t="s">
        <v>868</v>
      </c>
      <c r="Z45" s="101" t="s">
        <v>868</v>
      </c>
      <c r="AA45" s="101" t="s">
        <v>868</v>
      </c>
      <c r="AB45" s="101" t="s">
        <v>868</v>
      </c>
      <c r="AC45" s="101" t="s">
        <v>868</v>
      </c>
      <c r="AD45" s="101" t="s">
        <v>868</v>
      </c>
      <c r="AE45" s="101" t="s">
        <v>868</v>
      </c>
      <c r="AF45" s="101" t="s">
        <v>868</v>
      </c>
      <c r="AG45" s="101" t="s">
        <v>868</v>
      </c>
      <c r="AH45" s="101" t="s">
        <v>868</v>
      </c>
      <c r="AI45" s="101" t="s">
        <v>868</v>
      </c>
      <c r="AJ45" s="101" t="s">
        <v>868</v>
      </c>
      <c r="AK45" s="101" t="s">
        <v>868</v>
      </c>
      <c r="AL45" s="101" t="s">
        <v>868</v>
      </c>
      <c r="AM45" s="101" t="s">
        <v>868</v>
      </c>
      <c r="AN45" s="101" t="s">
        <v>868</v>
      </c>
      <c r="AO45" s="101" t="s">
        <v>868</v>
      </c>
      <c r="AP45" s="101" t="s">
        <v>868</v>
      </c>
      <c r="AQ45" s="101" t="s">
        <v>868</v>
      </c>
      <c r="AR45" s="101" t="s">
        <v>868</v>
      </c>
      <c r="AS45" s="101" t="s">
        <v>868</v>
      </c>
    </row>
    <row r="46" spans="1:45" ht="21" x14ac:dyDescent="0.25">
      <c r="A46" s="75" t="s">
        <v>846</v>
      </c>
      <c r="B46" s="262" t="s">
        <v>847</v>
      </c>
      <c r="C46" s="77"/>
      <c r="D46" s="101" t="s">
        <v>868</v>
      </c>
      <c r="E46" s="101" t="s">
        <v>868</v>
      </c>
      <c r="F46" s="101" t="s">
        <v>868</v>
      </c>
      <c r="G46" s="101" t="s">
        <v>868</v>
      </c>
      <c r="H46" s="101" t="s">
        <v>868</v>
      </c>
      <c r="I46" s="101" t="s">
        <v>868</v>
      </c>
      <c r="J46" s="101" t="s">
        <v>868</v>
      </c>
      <c r="K46" s="101" t="s">
        <v>868</v>
      </c>
      <c r="L46" s="101" t="s">
        <v>868</v>
      </c>
      <c r="M46" s="101" t="s">
        <v>868</v>
      </c>
      <c r="N46" s="101" t="s">
        <v>868</v>
      </c>
      <c r="O46" s="101" t="s">
        <v>868</v>
      </c>
      <c r="P46" s="101" t="s">
        <v>868</v>
      </c>
      <c r="Q46" s="101" t="s">
        <v>868</v>
      </c>
      <c r="R46" s="101" t="s">
        <v>868</v>
      </c>
      <c r="S46" s="101" t="s">
        <v>868</v>
      </c>
      <c r="T46" s="101" t="s">
        <v>868</v>
      </c>
      <c r="U46" s="101" t="s">
        <v>868</v>
      </c>
      <c r="V46" s="101" t="s">
        <v>868</v>
      </c>
      <c r="W46" s="101" t="s">
        <v>868</v>
      </c>
      <c r="X46" s="101" t="s">
        <v>868</v>
      </c>
      <c r="Y46" s="101" t="s">
        <v>868</v>
      </c>
      <c r="Z46" s="101" t="s">
        <v>868</v>
      </c>
      <c r="AA46" s="101" t="s">
        <v>868</v>
      </c>
      <c r="AB46" s="101" t="s">
        <v>868</v>
      </c>
      <c r="AC46" s="101" t="s">
        <v>868</v>
      </c>
      <c r="AD46" s="101" t="s">
        <v>868</v>
      </c>
      <c r="AE46" s="101" t="s">
        <v>868</v>
      </c>
      <c r="AF46" s="101" t="s">
        <v>868</v>
      </c>
      <c r="AG46" s="101" t="s">
        <v>868</v>
      </c>
      <c r="AH46" s="101" t="s">
        <v>868</v>
      </c>
      <c r="AI46" s="101" t="s">
        <v>868</v>
      </c>
      <c r="AJ46" s="101" t="s">
        <v>868</v>
      </c>
      <c r="AK46" s="101" t="s">
        <v>868</v>
      </c>
      <c r="AL46" s="101" t="s">
        <v>868</v>
      </c>
      <c r="AM46" s="101" t="s">
        <v>868</v>
      </c>
      <c r="AN46" s="101" t="s">
        <v>868</v>
      </c>
      <c r="AO46" s="101" t="s">
        <v>868</v>
      </c>
      <c r="AP46" s="101" t="s">
        <v>868</v>
      </c>
      <c r="AQ46" s="101" t="s">
        <v>868</v>
      </c>
      <c r="AR46" s="101" t="s">
        <v>868</v>
      </c>
      <c r="AS46" s="101" t="s">
        <v>868</v>
      </c>
    </row>
    <row r="47" spans="1:45" ht="63" x14ac:dyDescent="0.25">
      <c r="A47" s="75" t="s">
        <v>846</v>
      </c>
      <c r="B47" s="262" t="s">
        <v>848</v>
      </c>
      <c r="C47" s="77"/>
      <c r="D47" s="101" t="s">
        <v>868</v>
      </c>
      <c r="E47" s="101" t="s">
        <v>868</v>
      </c>
      <c r="F47" s="101" t="s">
        <v>868</v>
      </c>
      <c r="G47" s="101" t="s">
        <v>868</v>
      </c>
      <c r="H47" s="101" t="s">
        <v>868</v>
      </c>
      <c r="I47" s="101" t="s">
        <v>868</v>
      </c>
      <c r="J47" s="101" t="s">
        <v>868</v>
      </c>
      <c r="K47" s="101" t="s">
        <v>868</v>
      </c>
      <c r="L47" s="101" t="s">
        <v>868</v>
      </c>
      <c r="M47" s="101" t="s">
        <v>868</v>
      </c>
      <c r="N47" s="101" t="s">
        <v>868</v>
      </c>
      <c r="O47" s="101" t="s">
        <v>868</v>
      </c>
      <c r="P47" s="101" t="s">
        <v>868</v>
      </c>
      <c r="Q47" s="101" t="s">
        <v>868</v>
      </c>
      <c r="R47" s="101" t="s">
        <v>868</v>
      </c>
      <c r="S47" s="101" t="s">
        <v>868</v>
      </c>
      <c r="T47" s="101" t="s">
        <v>868</v>
      </c>
      <c r="U47" s="101" t="s">
        <v>868</v>
      </c>
      <c r="V47" s="101" t="s">
        <v>868</v>
      </c>
      <c r="W47" s="101" t="s">
        <v>868</v>
      </c>
      <c r="X47" s="101" t="s">
        <v>868</v>
      </c>
      <c r="Y47" s="101" t="s">
        <v>868</v>
      </c>
      <c r="Z47" s="101" t="s">
        <v>868</v>
      </c>
      <c r="AA47" s="101" t="s">
        <v>868</v>
      </c>
      <c r="AB47" s="101" t="s">
        <v>868</v>
      </c>
      <c r="AC47" s="101" t="s">
        <v>868</v>
      </c>
      <c r="AD47" s="101" t="s">
        <v>868</v>
      </c>
      <c r="AE47" s="101" t="s">
        <v>868</v>
      </c>
      <c r="AF47" s="101" t="s">
        <v>868</v>
      </c>
      <c r="AG47" s="101" t="s">
        <v>868</v>
      </c>
      <c r="AH47" s="101" t="s">
        <v>868</v>
      </c>
      <c r="AI47" s="101" t="s">
        <v>868</v>
      </c>
      <c r="AJ47" s="101" t="s">
        <v>868</v>
      </c>
      <c r="AK47" s="101" t="s">
        <v>868</v>
      </c>
      <c r="AL47" s="101" t="s">
        <v>868</v>
      </c>
      <c r="AM47" s="101" t="s">
        <v>868</v>
      </c>
      <c r="AN47" s="101" t="s">
        <v>868</v>
      </c>
      <c r="AO47" s="101" t="s">
        <v>868</v>
      </c>
      <c r="AP47" s="101" t="s">
        <v>868</v>
      </c>
      <c r="AQ47" s="101" t="s">
        <v>868</v>
      </c>
      <c r="AR47" s="101" t="s">
        <v>868</v>
      </c>
      <c r="AS47" s="101" t="s">
        <v>868</v>
      </c>
    </row>
    <row r="48" spans="1:45" ht="52.5" x14ac:dyDescent="0.25">
      <c r="A48" s="75" t="s">
        <v>846</v>
      </c>
      <c r="B48" s="262" t="s">
        <v>849</v>
      </c>
      <c r="C48" s="77"/>
      <c r="D48" s="101" t="s">
        <v>868</v>
      </c>
      <c r="E48" s="101" t="s">
        <v>868</v>
      </c>
      <c r="F48" s="101" t="s">
        <v>868</v>
      </c>
      <c r="G48" s="101" t="s">
        <v>868</v>
      </c>
      <c r="H48" s="101" t="s">
        <v>868</v>
      </c>
      <c r="I48" s="101" t="s">
        <v>868</v>
      </c>
      <c r="J48" s="101" t="s">
        <v>868</v>
      </c>
      <c r="K48" s="101" t="s">
        <v>868</v>
      </c>
      <c r="L48" s="101" t="s">
        <v>868</v>
      </c>
      <c r="M48" s="101" t="s">
        <v>868</v>
      </c>
      <c r="N48" s="101" t="s">
        <v>868</v>
      </c>
      <c r="O48" s="101" t="s">
        <v>868</v>
      </c>
      <c r="P48" s="101" t="s">
        <v>868</v>
      </c>
      <c r="Q48" s="101" t="s">
        <v>868</v>
      </c>
      <c r="R48" s="101" t="s">
        <v>868</v>
      </c>
      <c r="S48" s="101" t="s">
        <v>868</v>
      </c>
      <c r="T48" s="101" t="s">
        <v>868</v>
      </c>
      <c r="U48" s="101" t="s">
        <v>868</v>
      </c>
      <c r="V48" s="101" t="s">
        <v>868</v>
      </c>
      <c r="W48" s="101" t="s">
        <v>868</v>
      </c>
      <c r="X48" s="101" t="s">
        <v>868</v>
      </c>
      <c r="Y48" s="101" t="s">
        <v>868</v>
      </c>
      <c r="Z48" s="101" t="s">
        <v>868</v>
      </c>
      <c r="AA48" s="101" t="s">
        <v>868</v>
      </c>
      <c r="AB48" s="101" t="s">
        <v>868</v>
      </c>
      <c r="AC48" s="101" t="s">
        <v>868</v>
      </c>
      <c r="AD48" s="101" t="s">
        <v>868</v>
      </c>
      <c r="AE48" s="101" t="s">
        <v>868</v>
      </c>
      <c r="AF48" s="101" t="s">
        <v>868</v>
      </c>
      <c r="AG48" s="101" t="s">
        <v>868</v>
      </c>
      <c r="AH48" s="101" t="s">
        <v>868</v>
      </c>
      <c r="AI48" s="101" t="s">
        <v>868</v>
      </c>
      <c r="AJ48" s="101" t="s">
        <v>868</v>
      </c>
      <c r="AK48" s="101" t="s">
        <v>868</v>
      </c>
      <c r="AL48" s="101" t="s">
        <v>868</v>
      </c>
      <c r="AM48" s="101" t="s">
        <v>868</v>
      </c>
      <c r="AN48" s="101" t="s">
        <v>868</v>
      </c>
      <c r="AO48" s="101" t="s">
        <v>868</v>
      </c>
      <c r="AP48" s="101" t="s">
        <v>868</v>
      </c>
      <c r="AQ48" s="101" t="s">
        <v>868</v>
      </c>
      <c r="AR48" s="101" t="s">
        <v>868</v>
      </c>
      <c r="AS48" s="101" t="s">
        <v>868</v>
      </c>
    </row>
    <row r="49" spans="1:45" ht="63" x14ac:dyDescent="0.25">
      <c r="A49" s="75" t="s">
        <v>846</v>
      </c>
      <c r="B49" s="262" t="s">
        <v>850</v>
      </c>
      <c r="C49" s="77"/>
      <c r="D49" s="101" t="s">
        <v>868</v>
      </c>
      <c r="E49" s="101" t="s">
        <v>868</v>
      </c>
      <c r="F49" s="101" t="s">
        <v>868</v>
      </c>
      <c r="G49" s="101" t="s">
        <v>868</v>
      </c>
      <c r="H49" s="101" t="s">
        <v>868</v>
      </c>
      <c r="I49" s="101" t="s">
        <v>868</v>
      </c>
      <c r="J49" s="101" t="s">
        <v>868</v>
      </c>
      <c r="K49" s="101" t="s">
        <v>868</v>
      </c>
      <c r="L49" s="101" t="s">
        <v>868</v>
      </c>
      <c r="M49" s="101" t="s">
        <v>868</v>
      </c>
      <c r="N49" s="101" t="s">
        <v>868</v>
      </c>
      <c r="O49" s="101" t="s">
        <v>868</v>
      </c>
      <c r="P49" s="101" t="s">
        <v>868</v>
      </c>
      <c r="Q49" s="101" t="s">
        <v>868</v>
      </c>
      <c r="R49" s="101" t="s">
        <v>868</v>
      </c>
      <c r="S49" s="101" t="s">
        <v>868</v>
      </c>
      <c r="T49" s="101" t="s">
        <v>868</v>
      </c>
      <c r="U49" s="101" t="s">
        <v>868</v>
      </c>
      <c r="V49" s="101" t="s">
        <v>868</v>
      </c>
      <c r="W49" s="101" t="s">
        <v>868</v>
      </c>
      <c r="X49" s="101" t="s">
        <v>868</v>
      </c>
      <c r="Y49" s="101" t="s">
        <v>868</v>
      </c>
      <c r="Z49" s="101" t="s">
        <v>868</v>
      </c>
      <c r="AA49" s="101" t="s">
        <v>868</v>
      </c>
      <c r="AB49" s="101" t="s">
        <v>868</v>
      </c>
      <c r="AC49" s="101" t="s">
        <v>868</v>
      </c>
      <c r="AD49" s="101" t="s">
        <v>868</v>
      </c>
      <c r="AE49" s="101" t="s">
        <v>868</v>
      </c>
      <c r="AF49" s="101" t="s">
        <v>868</v>
      </c>
      <c r="AG49" s="101" t="s">
        <v>868</v>
      </c>
      <c r="AH49" s="101" t="s">
        <v>868</v>
      </c>
      <c r="AI49" s="101" t="s">
        <v>868</v>
      </c>
      <c r="AJ49" s="101" t="s">
        <v>868</v>
      </c>
      <c r="AK49" s="101" t="s">
        <v>868</v>
      </c>
      <c r="AL49" s="101" t="s">
        <v>868</v>
      </c>
      <c r="AM49" s="101" t="s">
        <v>868</v>
      </c>
      <c r="AN49" s="101" t="s">
        <v>868</v>
      </c>
      <c r="AO49" s="101" t="s">
        <v>868</v>
      </c>
      <c r="AP49" s="101" t="s">
        <v>868</v>
      </c>
      <c r="AQ49" s="101" t="s">
        <v>868</v>
      </c>
      <c r="AR49" s="101" t="s">
        <v>868</v>
      </c>
      <c r="AS49" s="101" t="s">
        <v>868</v>
      </c>
    </row>
    <row r="50" spans="1:45" ht="21" x14ac:dyDescent="0.25">
      <c r="A50" s="75" t="s">
        <v>851</v>
      </c>
      <c r="B50" s="262" t="s">
        <v>847</v>
      </c>
      <c r="C50" s="77"/>
      <c r="D50" s="101" t="s">
        <v>868</v>
      </c>
      <c r="E50" s="101" t="s">
        <v>868</v>
      </c>
      <c r="F50" s="101" t="s">
        <v>868</v>
      </c>
      <c r="G50" s="101" t="s">
        <v>868</v>
      </c>
      <c r="H50" s="101" t="s">
        <v>868</v>
      </c>
      <c r="I50" s="101" t="s">
        <v>868</v>
      </c>
      <c r="J50" s="101" t="s">
        <v>868</v>
      </c>
      <c r="K50" s="101" t="s">
        <v>868</v>
      </c>
      <c r="L50" s="101" t="s">
        <v>868</v>
      </c>
      <c r="M50" s="101" t="s">
        <v>868</v>
      </c>
      <c r="N50" s="101" t="s">
        <v>868</v>
      </c>
      <c r="O50" s="101" t="s">
        <v>868</v>
      </c>
      <c r="P50" s="101" t="s">
        <v>868</v>
      </c>
      <c r="Q50" s="101" t="s">
        <v>868</v>
      </c>
      <c r="R50" s="101" t="s">
        <v>868</v>
      </c>
      <c r="S50" s="101" t="s">
        <v>868</v>
      </c>
      <c r="T50" s="101" t="s">
        <v>868</v>
      </c>
      <c r="U50" s="101" t="s">
        <v>868</v>
      </c>
      <c r="V50" s="101" t="s">
        <v>868</v>
      </c>
      <c r="W50" s="101" t="s">
        <v>868</v>
      </c>
      <c r="X50" s="101" t="s">
        <v>868</v>
      </c>
      <c r="Y50" s="101" t="s">
        <v>868</v>
      </c>
      <c r="Z50" s="101" t="s">
        <v>868</v>
      </c>
      <c r="AA50" s="101" t="s">
        <v>868</v>
      </c>
      <c r="AB50" s="101" t="s">
        <v>868</v>
      </c>
      <c r="AC50" s="101" t="s">
        <v>868</v>
      </c>
      <c r="AD50" s="101" t="s">
        <v>868</v>
      </c>
      <c r="AE50" s="101" t="s">
        <v>868</v>
      </c>
      <c r="AF50" s="101" t="s">
        <v>868</v>
      </c>
      <c r="AG50" s="101" t="s">
        <v>868</v>
      </c>
      <c r="AH50" s="101" t="s">
        <v>868</v>
      </c>
      <c r="AI50" s="101" t="s">
        <v>868</v>
      </c>
      <c r="AJ50" s="101" t="s">
        <v>868</v>
      </c>
      <c r="AK50" s="101" t="s">
        <v>868</v>
      </c>
      <c r="AL50" s="101" t="s">
        <v>868</v>
      </c>
      <c r="AM50" s="101" t="s">
        <v>868</v>
      </c>
      <c r="AN50" s="101" t="s">
        <v>868</v>
      </c>
      <c r="AO50" s="101" t="s">
        <v>868</v>
      </c>
      <c r="AP50" s="101" t="s">
        <v>868</v>
      </c>
      <c r="AQ50" s="101" t="s">
        <v>868</v>
      </c>
      <c r="AR50" s="101" t="s">
        <v>868</v>
      </c>
      <c r="AS50" s="101" t="s">
        <v>868</v>
      </c>
    </row>
    <row r="51" spans="1:45" ht="63" x14ac:dyDescent="0.25">
      <c r="A51" s="75" t="s">
        <v>851</v>
      </c>
      <c r="B51" s="262" t="s">
        <v>848</v>
      </c>
      <c r="C51" s="77"/>
      <c r="D51" s="101" t="s">
        <v>868</v>
      </c>
      <c r="E51" s="101" t="s">
        <v>868</v>
      </c>
      <c r="F51" s="101" t="s">
        <v>868</v>
      </c>
      <c r="G51" s="101" t="s">
        <v>868</v>
      </c>
      <c r="H51" s="101" t="s">
        <v>868</v>
      </c>
      <c r="I51" s="101" t="s">
        <v>868</v>
      </c>
      <c r="J51" s="101" t="s">
        <v>868</v>
      </c>
      <c r="K51" s="101" t="s">
        <v>868</v>
      </c>
      <c r="L51" s="101" t="s">
        <v>868</v>
      </c>
      <c r="M51" s="101" t="s">
        <v>868</v>
      </c>
      <c r="N51" s="101" t="s">
        <v>868</v>
      </c>
      <c r="O51" s="101" t="s">
        <v>868</v>
      </c>
      <c r="P51" s="101" t="s">
        <v>868</v>
      </c>
      <c r="Q51" s="101" t="s">
        <v>868</v>
      </c>
      <c r="R51" s="101" t="s">
        <v>868</v>
      </c>
      <c r="S51" s="101" t="s">
        <v>868</v>
      </c>
      <c r="T51" s="101" t="s">
        <v>868</v>
      </c>
      <c r="U51" s="101" t="s">
        <v>868</v>
      </c>
      <c r="V51" s="101" t="s">
        <v>868</v>
      </c>
      <c r="W51" s="101" t="s">
        <v>868</v>
      </c>
      <c r="X51" s="101" t="s">
        <v>868</v>
      </c>
      <c r="Y51" s="101" t="s">
        <v>868</v>
      </c>
      <c r="Z51" s="101" t="s">
        <v>868</v>
      </c>
      <c r="AA51" s="101" t="s">
        <v>868</v>
      </c>
      <c r="AB51" s="101" t="s">
        <v>868</v>
      </c>
      <c r="AC51" s="101" t="s">
        <v>868</v>
      </c>
      <c r="AD51" s="101" t="s">
        <v>868</v>
      </c>
      <c r="AE51" s="101" t="s">
        <v>868</v>
      </c>
      <c r="AF51" s="101" t="s">
        <v>868</v>
      </c>
      <c r="AG51" s="101" t="s">
        <v>868</v>
      </c>
      <c r="AH51" s="101" t="s">
        <v>868</v>
      </c>
      <c r="AI51" s="101" t="s">
        <v>868</v>
      </c>
      <c r="AJ51" s="101" t="s">
        <v>868</v>
      </c>
      <c r="AK51" s="101" t="s">
        <v>868</v>
      </c>
      <c r="AL51" s="101" t="s">
        <v>868</v>
      </c>
      <c r="AM51" s="101" t="s">
        <v>868</v>
      </c>
      <c r="AN51" s="101" t="s">
        <v>868</v>
      </c>
      <c r="AO51" s="101" t="s">
        <v>868</v>
      </c>
      <c r="AP51" s="101" t="s">
        <v>868</v>
      </c>
      <c r="AQ51" s="101" t="s">
        <v>868</v>
      </c>
      <c r="AR51" s="101" t="s">
        <v>868</v>
      </c>
      <c r="AS51" s="101" t="s">
        <v>868</v>
      </c>
    </row>
    <row r="52" spans="1:45" ht="52.5" x14ac:dyDescent="0.25">
      <c r="A52" s="75" t="s">
        <v>851</v>
      </c>
      <c r="B52" s="262" t="s">
        <v>849</v>
      </c>
      <c r="C52" s="77"/>
      <c r="D52" s="101" t="s">
        <v>868</v>
      </c>
      <c r="E52" s="101" t="s">
        <v>868</v>
      </c>
      <c r="F52" s="101" t="s">
        <v>868</v>
      </c>
      <c r="G52" s="101" t="s">
        <v>868</v>
      </c>
      <c r="H52" s="101" t="s">
        <v>868</v>
      </c>
      <c r="I52" s="101" t="s">
        <v>868</v>
      </c>
      <c r="J52" s="101" t="s">
        <v>868</v>
      </c>
      <c r="K52" s="101" t="s">
        <v>868</v>
      </c>
      <c r="L52" s="101" t="s">
        <v>868</v>
      </c>
      <c r="M52" s="101" t="s">
        <v>868</v>
      </c>
      <c r="N52" s="101" t="s">
        <v>868</v>
      </c>
      <c r="O52" s="101" t="s">
        <v>868</v>
      </c>
      <c r="P52" s="101" t="s">
        <v>868</v>
      </c>
      <c r="Q52" s="101" t="s">
        <v>868</v>
      </c>
      <c r="R52" s="101" t="s">
        <v>868</v>
      </c>
      <c r="S52" s="101" t="s">
        <v>868</v>
      </c>
      <c r="T52" s="101" t="s">
        <v>868</v>
      </c>
      <c r="U52" s="101" t="s">
        <v>868</v>
      </c>
      <c r="V52" s="101" t="s">
        <v>868</v>
      </c>
      <c r="W52" s="101" t="s">
        <v>868</v>
      </c>
      <c r="X52" s="101" t="s">
        <v>868</v>
      </c>
      <c r="Y52" s="101" t="s">
        <v>868</v>
      </c>
      <c r="Z52" s="101" t="s">
        <v>868</v>
      </c>
      <c r="AA52" s="101" t="s">
        <v>868</v>
      </c>
      <c r="AB52" s="101" t="s">
        <v>868</v>
      </c>
      <c r="AC52" s="101" t="s">
        <v>868</v>
      </c>
      <c r="AD52" s="101" t="s">
        <v>868</v>
      </c>
      <c r="AE52" s="101" t="s">
        <v>868</v>
      </c>
      <c r="AF52" s="101" t="s">
        <v>868</v>
      </c>
      <c r="AG52" s="101" t="s">
        <v>868</v>
      </c>
      <c r="AH52" s="101" t="s">
        <v>868</v>
      </c>
      <c r="AI52" s="101" t="s">
        <v>868</v>
      </c>
      <c r="AJ52" s="101" t="s">
        <v>868</v>
      </c>
      <c r="AK52" s="101" t="s">
        <v>868</v>
      </c>
      <c r="AL52" s="101" t="s">
        <v>868</v>
      </c>
      <c r="AM52" s="101" t="s">
        <v>868</v>
      </c>
      <c r="AN52" s="101" t="s">
        <v>868</v>
      </c>
      <c r="AO52" s="101" t="s">
        <v>868</v>
      </c>
      <c r="AP52" s="101" t="s">
        <v>868</v>
      </c>
      <c r="AQ52" s="101" t="s">
        <v>868</v>
      </c>
      <c r="AR52" s="101" t="s">
        <v>868</v>
      </c>
      <c r="AS52" s="101" t="s">
        <v>868</v>
      </c>
    </row>
    <row r="53" spans="1:45" ht="63" x14ac:dyDescent="0.25">
      <c r="A53" s="75" t="s">
        <v>851</v>
      </c>
      <c r="B53" s="262" t="s">
        <v>852</v>
      </c>
      <c r="C53" s="77"/>
      <c r="D53" s="101" t="s">
        <v>868</v>
      </c>
      <c r="E53" s="101" t="s">
        <v>868</v>
      </c>
      <c r="F53" s="101" t="s">
        <v>868</v>
      </c>
      <c r="G53" s="101" t="s">
        <v>868</v>
      </c>
      <c r="H53" s="101" t="s">
        <v>868</v>
      </c>
      <c r="I53" s="101" t="s">
        <v>868</v>
      </c>
      <c r="J53" s="101" t="s">
        <v>868</v>
      </c>
      <c r="K53" s="101" t="s">
        <v>868</v>
      </c>
      <c r="L53" s="101" t="s">
        <v>868</v>
      </c>
      <c r="M53" s="101" t="s">
        <v>868</v>
      </c>
      <c r="N53" s="101" t="s">
        <v>868</v>
      </c>
      <c r="O53" s="101" t="s">
        <v>868</v>
      </c>
      <c r="P53" s="101" t="s">
        <v>868</v>
      </c>
      <c r="Q53" s="101" t="s">
        <v>868</v>
      </c>
      <c r="R53" s="101" t="s">
        <v>868</v>
      </c>
      <c r="S53" s="101" t="s">
        <v>868</v>
      </c>
      <c r="T53" s="101" t="s">
        <v>868</v>
      </c>
      <c r="U53" s="101" t="s">
        <v>868</v>
      </c>
      <c r="V53" s="101" t="s">
        <v>868</v>
      </c>
      <c r="W53" s="101" t="s">
        <v>868</v>
      </c>
      <c r="X53" s="101" t="s">
        <v>868</v>
      </c>
      <c r="Y53" s="101" t="s">
        <v>868</v>
      </c>
      <c r="Z53" s="101" t="s">
        <v>868</v>
      </c>
      <c r="AA53" s="101" t="s">
        <v>868</v>
      </c>
      <c r="AB53" s="101" t="s">
        <v>868</v>
      </c>
      <c r="AC53" s="101" t="s">
        <v>868</v>
      </c>
      <c r="AD53" s="101" t="s">
        <v>868</v>
      </c>
      <c r="AE53" s="101" t="s">
        <v>868</v>
      </c>
      <c r="AF53" s="101" t="s">
        <v>868</v>
      </c>
      <c r="AG53" s="101" t="s">
        <v>868</v>
      </c>
      <c r="AH53" s="101" t="s">
        <v>868</v>
      </c>
      <c r="AI53" s="101" t="s">
        <v>868</v>
      </c>
      <c r="AJ53" s="101" t="s">
        <v>868</v>
      </c>
      <c r="AK53" s="101" t="s">
        <v>868</v>
      </c>
      <c r="AL53" s="101" t="s">
        <v>868</v>
      </c>
      <c r="AM53" s="101" t="s">
        <v>868</v>
      </c>
      <c r="AN53" s="101" t="s">
        <v>868</v>
      </c>
      <c r="AO53" s="101" t="s">
        <v>868</v>
      </c>
      <c r="AP53" s="101" t="s">
        <v>868</v>
      </c>
      <c r="AQ53" s="101" t="s">
        <v>868</v>
      </c>
      <c r="AR53" s="101" t="s">
        <v>868</v>
      </c>
      <c r="AS53" s="101" t="s">
        <v>868</v>
      </c>
    </row>
    <row r="54" spans="1:45" ht="52.5" x14ac:dyDescent="0.25">
      <c r="A54" s="75" t="s">
        <v>853</v>
      </c>
      <c r="B54" s="262" t="s">
        <v>854</v>
      </c>
      <c r="C54" s="77"/>
      <c r="D54" s="101" t="s">
        <v>868</v>
      </c>
      <c r="E54" s="101" t="s">
        <v>868</v>
      </c>
      <c r="F54" s="101" t="s">
        <v>868</v>
      </c>
      <c r="G54" s="101" t="s">
        <v>868</v>
      </c>
      <c r="H54" s="101" t="s">
        <v>868</v>
      </c>
      <c r="I54" s="101" t="s">
        <v>868</v>
      </c>
      <c r="J54" s="101" t="s">
        <v>868</v>
      </c>
      <c r="K54" s="101" t="s">
        <v>868</v>
      </c>
      <c r="L54" s="101" t="s">
        <v>868</v>
      </c>
      <c r="M54" s="101" t="s">
        <v>868</v>
      </c>
      <c r="N54" s="101" t="s">
        <v>868</v>
      </c>
      <c r="O54" s="101" t="s">
        <v>868</v>
      </c>
      <c r="P54" s="101" t="s">
        <v>868</v>
      </c>
      <c r="Q54" s="101" t="s">
        <v>868</v>
      </c>
      <c r="R54" s="101" t="s">
        <v>868</v>
      </c>
      <c r="S54" s="101" t="s">
        <v>868</v>
      </c>
      <c r="T54" s="101" t="s">
        <v>868</v>
      </c>
      <c r="U54" s="101" t="s">
        <v>868</v>
      </c>
      <c r="V54" s="101" t="s">
        <v>868</v>
      </c>
      <c r="W54" s="101" t="s">
        <v>868</v>
      </c>
      <c r="X54" s="101" t="s">
        <v>868</v>
      </c>
      <c r="Y54" s="101" t="s">
        <v>868</v>
      </c>
      <c r="Z54" s="101" t="s">
        <v>868</v>
      </c>
      <c r="AA54" s="101" t="s">
        <v>868</v>
      </c>
      <c r="AB54" s="101" t="s">
        <v>868</v>
      </c>
      <c r="AC54" s="101" t="s">
        <v>868</v>
      </c>
      <c r="AD54" s="101" t="s">
        <v>868</v>
      </c>
      <c r="AE54" s="101" t="s">
        <v>868</v>
      </c>
      <c r="AF54" s="101" t="s">
        <v>868</v>
      </c>
      <c r="AG54" s="101" t="s">
        <v>868</v>
      </c>
      <c r="AH54" s="101" t="s">
        <v>868</v>
      </c>
      <c r="AI54" s="101" t="s">
        <v>868</v>
      </c>
      <c r="AJ54" s="101" t="s">
        <v>868</v>
      </c>
      <c r="AK54" s="101" t="s">
        <v>868</v>
      </c>
      <c r="AL54" s="101" t="s">
        <v>868</v>
      </c>
      <c r="AM54" s="101" t="s">
        <v>868</v>
      </c>
      <c r="AN54" s="101" t="s">
        <v>868</v>
      </c>
      <c r="AO54" s="101" t="s">
        <v>868</v>
      </c>
      <c r="AP54" s="101" t="s">
        <v>868</v>
      </c>
      <c r="AQ54" s="101" t="s">
        <v>868</v>
      </c>
      <c r="AR54" s="101" t="s">
        <v>868</v>
      </c>
      <c r="AS54" s="101" t="s">
        <v>868</v>
      </c>
    </row>
    <row r="55" spans="1:45" ht="42" x14ac:dyDescent="0.25">
      <c r="A55" s="75" t="s">
        <v>855</v>
      </c>
      <c r="B55" s="262" t="s">
        <v>856</v>
      </c>
      <c r="C55" s="77"/>
      <c r="D55" s="101" t="s">
        <v>868</v>
      </c>
      <c r="E55" s="101" t="s">
        <v>868</v>
      </c>
      <c r="F55" s="101" t="s">
        <v>868</v>
      </c>
      <c r="G55" s="101" t="s">
        <v>868</v>
      </c>
      <c r="H55" s="101" t="s">
        <v>868</v>
      </c>
      <c r="I55" s="101" t="s">
        <v>868</v>
      </c>
      <c r="J55" s="101" t="s">
        <v>868</v>
      </c>
      <c r="K55" s="101" t="s">
        <v>868</v>
      </c>
      <c r="L55" s="101" t="s">
        <v>868</v>
      </c>
      <c r="M55" s="101" t="s">
        <v>868</v>
      </c>
      <c r="N55" s="101" t="s">
        <v>868</v>
      </c>
      <c r="O55" s="101" t="s">
        <v>868</v>
      </c>
      <c r="P55" s="101" t="s">
        <v>868</v>
      </c>
      <c r="Q55" s="101" t="s">
        <v>868</v>
      </c>
      <c r="R55" s="101" t="s">
        <v>868</v>
      </c>
      <c r="S55" s="101" t="s">
        <v>868</v>
      </c>
      <c r="T55" s="101" t="s">
        <v>868</v>
      </c>
      <c r="U55" s="101" t="s">
        <v>868</v>
      </c>
      <c r="V55" s="101" t="s">
        <v>868</v>
      </c>
      <c r="W55" s="101" t="s">
        <v>868</v>
      </c>
      <c r="X55" s="101" t="s">
        <v>868</v>
      </c>
      <c r="Y55" s="101" t="s">
        <v>868</v>
      </c>
      <c r="Z55" s="101" t="s">
        <v>868</v>
      </c>
      <c r="AA55" s="101" t="s">
        <v>868</v>
      </c>
      <c r="AB55" s="101" t="s">
        <v>868</v>
      </c>
      <c r="AC55" s="101" t="s">
        <v>868</v>
      </c>
      <c r="AD55" s="101" t="s">
        <v>868</v>
      </c>
      <c r="AE55" s="101" t="s">
        <v>868</v>
      </c>
      <c r="AF55" s="101" t="s">
        <v>868</v>
      </c>
      <c r="AG55" s="101" t="s">
        <v>868</v>
      </c>
      <c r="AH55" s="101" t="s">
        <v>868</v>
      </c>
      <c r="AI55" s="101" t="s">
        <v>868</v>
      </c>
      <c r="AJ55" s="101" t="s">
        <v>868</v>
      </c>
      <c r="AK55" s="101" t="s">
        <v>868</v>
      </c>
      <c r="AL55" s="101" t="s">
        <v>868</v>
      </c>
      <c r="AM55" s="101" t="s">
        <v>868</v>
      </c>
      <c r="AN55" s="101" t="s">
        <v>868</v>
      </c>
      <c r="AO55" s="101" t="s">
        <v>868</v>
      </c>
      <c r="AP55" s="101" t="s">
        <v>868</v>
      </c>
      <c r="AQ55" s="101" t="s">
        <v>868</v>
      </c>
      <c r="AR55" s="101" t="s">
        <v>868</v>
      </c>
      <c r="AS55" s="101" t="s">
        <v>868</v>
      </c>
    </row>
    <row r="56" spans="1:45" ht="52.5" x14ac:dyDescent="0.25">
      <c r="A56" s="75" t="s">
        <v>857</v>
      </c>
      <c r="B56" s="262" t="s">
        <v>858</v>
      </c>
      <c r="C56" s="77"/>
      <c r="D56" s="101" t="s">
        <v>868</v>
      </c>
      <c r="E56" s="101" t="s">
        <v>868</v>
      </c>
      <c r="F56" s="101" t="s">
        <v>868</v>
      </c>
      <c r="G56" s="101" t="s">
        <v>868</v>
      </c>
      <c r="H56" s="101" t="s">
        <v>868</v>
      </c>
      <c r="I56" s="101" t="s">
        <v>868</v>
      </c>
      <c r="J56" s="101" t="s">
        <v>868</v>
      </c>
      <c r="K56" s="101" t="s">
        <v>868</v>
      </c>
      <c r="L56" s="101" t="s">
        <v>868</v>
      </c>
      <c r="M56" s="101" t="s">
        <v>868</v>
      </c>
      <c r="N56" s="101" t="s">
        <v>868</v>
      </c>
      <c r="O56" s="101" t="s">
        <v>868</v>
      </c>
      <c r="P56" s="101" t="s">
        <v>868</v>
      </c>
      <c r="Q56" s="101" t="s">
        <v>868</v>
      </c>
      <c r="R56" s="101" t="s">
        <v>868</v>
      </c>
      <c r="S56" s="101" t="s">
        <v>868</v>
      </c>
      <c r="T56" s="101" t="s">
        <v>868</v>
      </c>
      <c r="U56" s="101" t="s">
        <v>868</v>
      </c>
      <c r="V56" s="101" t="s">
        <v>868</v>
      </c>
      <c r="W56" s="101" t="s">
        <v>868</v>
      </c>
      <c r="X56" s="101" t="s">
        <v>868</v>
      </c>
      <c r="Y56" s="101" t="s">
        <v>868</v>
      </c>
      <c r="Z56" s="101" t="s">
        <v>868</v>
      </c>
      <c r="AA56" s="101" t="s">
        <v>868</v>
      </c>
      <c r="AB56" s="101" t="s">
        <v>868</v>
      </c>
      <c r="AC56" s="101" t="s">
        <v>868</v>
      </c>
      <c r="AD56" s="101" t="s">
        <v>868</v>
      </c>
      <c r="AE56" s="101" t="s">
        <v>868</v>
      </c>
      <c r="AF56" s="101" t="s">
        <v>868</v>
      </c>
      <c r="AG56" s="101" t="s">
        <v>868</v>
      </c>
      <c r="AH56" s="101" t="s">
        <v>868</v>
      </c>
      <c r="AI56" s="101" t="s">
        <v>868</v>
      </c>
      <c r="AJ56" s="101" t="s">
        <v>868</v>
      </c>
      <c r="AK56" s="101" t="s">
        <v>868</v>
      </c>
      <c r="AL56" s="101" t="s">
        <v>868</v>
      </c>
      <c r="AM56" s="101" t="s">
        <v>868</v>
      </c>
      <c r="AN56" s="101" t="s">
        <v>868</v>
      </c>
      <c r="AO56" s="101" t="s">
        <v>868</v>
      </c>
      <c r="AP56" s="101" t="s">
        <v>868</v>
      </c>
      <c r="AQ56" s="101" t="s">
        <v>868</v>
      </c>
      <c r="AR56" s="101" t="s">
        <v>868</v>
      </c>
      <c r="AS56" s="101" t="s">
        <v>868</v>
      </c>
    </row>
    <row r="57" spans="1:45" ht="21" x14ac:dyDescent="0.25">
      <c r="A57" s="75" t="s">
        <v>444</v>
      </c>
      <c r="B57" s="262" t="s">
        <v>859</v>
      </c>
      <c r="C57" s="77"/>
      <c r="D57" s="279">
        <f>D61+D80</f>
        <v>0</v>
      </c>
      <c r="E57" s="279">
        <f t="shared" ref="E57:AS57" si="6">E61+E80</f>
        <v>0</v>
      </c>
      <c r="F57" s="279">
        <f t="shared" si="6"/>
        <v>0</v>
      </c>
      <c r="G57" s="279">
        <f t="shared" si="6"/>
        <v>0</v>
      </c>
      <c r="H57" s="279">
        <f t="shared" si="6"/>
        <v>0</v>
      </c>
      <c r="I57" s="279">
        <f t="shared" si="6"/>
        <v>0</v>
      </c>
      <c r="J57" s="279">
        <f t="shared" si="6"/>
        <v>4.5</v>
      </c>
      <c r="K57" s="279">
        <f t="shared" si="6"/>
        <v>0</v>
      </c>
      <c r="L57" s="279">
        <f t="shared" si="6"/>
        <v>0</v>
      </c>
      <c r="M57" s="279">
        <f t="shared" si="6"/>
        <v>0</v>
      </c>
      <c r="N57" s="279">
        <f t="shared" si="6"/>
        <v>0</v>
      </c>
      <c r="O57" s="279">
        <f t="shared" si="6"/>
        <v>0</v>
      </c>
      <c r="P57" s="279">
        <f t="shared" si="6"/>
        <v>0</v>
      </c>
      <c r="Q57" s="279">
        <f t="shared" si="6"/>
        <v>0</v>
      </c>
      <c r="R57" s="279">
        <f t="shared" si="6"/>
        <v>0</v>
      </c>
      <c r="S57" s="279">
        <f t="shared" si="6"/>
        <v>0</v>
      </c>
      <c r="T57" s="279">
        <f t="shared" si="6"/>
        <v>0</v>
      </c>
      <c r="U57" s="279">
        <f t="shared" si="6"/>
        <v>0</v>
      </c>
      <c r="V57" s="279">
        <f t="shared" si="6"/>
        <v>0</v>
      </c>
      <c r="W57" s="279">
        <f t="shared" si="6"/>
        <v>0</v>
      </c>
      <c r="X57" s="279">
        <f t="shared" si="6"/>
        <v>0</v>
      </c>
      <c r="Y57" s="279">
        <f t="shared" si="6"/>
        <v>0</v>
      </c>
      <c r="Z57" s="279">
        <f t="shared" si="6"/>
        <v>0</v>
      </c>
      <c r="AA57" s="279">
        <f t="shared" si="6"/>
        <v>0</v>
      </c>
      <c r="AB57" s="279">
        <f t="shared" si="6"/>
        <v>0</v>
      </c>
      <c r="AC57" s="279">
        <f t="shared" si="6"/>
        <v>0</v>
      </c>
      <c r="AD57" s="279">
        <f t="shared" si="6"/>
        <v>0</v>
      </c>
      <c r="AE57" s="279">
        <f t="shared" si="6"/>
        <v>0</v>
      </c>
      <c r="AF57" s="279">
        <f t="shared" si="6"/>
        <v>0</v>
      </c>
      <c r="AG57" s="279">
        <f t="shared" si="6"/>
        <v>0</v>
      </c>
      <c r="AH57" s="279">
        <f t="shared" si="6"/>
        <v>11.018000000000001</v>
      </c>
      <c r="AI57" s="279">
        <f t="shared" si="6"/>
        <v>0</v>
      </c>
      <c r="AJ57" s="279">
        <f t="shared" si="6"/>
        <v>0</v>
      </c>
      <c r="AK57" s="279">
        <f t="shared" si="6"/>
        <v>0</v>
      </c>
      <c r="AL57" s="279">
        <f t="shared" si="6"/>
        <v>0</v>
      </c>
      <c r="AM57" s="279">
        <f t="shared" si="6"/>
        <v>0</v>
      </c>
      <c r="AN57" s="279">
        <f t="shared" si="6"/>
        <v>0</v>
      </c>
      <c r="AO57" s="279">
        <f t="shared" si="6"/>
        <v>0</v>
      </c>
      <c r="AP57" s="279">
        <f t="shared" si="6"/>
        <v>0</v>
      </c>
      <c r="AQ57" s="279">
        <f t="shared" si="6"/>
        <v>0</v>
      </c>
      <c r="AR57" s="279">
        <f t="shared" si="6"/>
        <v>0</v>
      </c>
      <c r="AS57" s="279">
        <f t="shared" si="6"/>
        <v>0</v>
      </c>
    </row>
    <row r="58" spans="1:45" ht="42" x14ac:dyDescent="0.25">
      <c r="A58" s="75" t="s">
        <v>442</v>
      </c>
      <c r="B58" s="262" t="s">
        <v>860</v>
      </c>
      <c r="C58" s="77"/>
      <c r="D58" s="101" t="s">
        <v>868</v>
      </c>
      <c r="E58" s="101" t="s">
        <v>868</v>
      </c>
      <c r="F58" s="101" t="s">
        <v>868</v>
      </c>
      <c r="G58" s="101" t="s">
        <v>868</v>
      </c>
      <c r="H58" s="101" t="s">
        <v>868</v>
      </c>
      <c r="I58" s="101" t="s">
        <v>868</v>
      </c>
      <c r="J58" s="101" t="s">
        <v>868</v>
      </c>
      <c r="K58" s="101" t="s">
        <v>868</v>
      </c>
      <c r="L58" s="101" t="s">
        <v>868</v>
      </c>
      <c r="M58" s="101" t="s">
        <v>868</v>
      </c>
      <c r="N58" s="101" t="s">
        <v>868</v>
      </c>
      <c r="O58" s="101" t="s">
        <v>868</v>
      </c>
      <c r="P58" s="101" t="s">
        <v>868</v>
      </c>
      <c r="Q58" s="101" t="s">
        <v>868</v>
      </c>
      <c r="R58" s="101" t="s">
        <v>868</v>
      </c>
      <c r="S58" s="101" t="s">
        <v>868</v>
      </c>
      <c r="T58" s="101" t="s">
        <v>868</v>
      </c>
      <c r="U58" s="101" t="s">
        <v>868</v>
      </c>
      <c r="V58" s="101" t="s">
        <v>868</v>
      </c>
      <c r="W58" s="101" t="s">
        <v>868</v>
      </c>
      <c r="X58" s="101" t="s">
        <v>868</v>
      </c>
      <c r="Y58" s="101" t="s">
        <v>868</v>
      </c>
      <c r="Z58" s="101" t="s">
        <v>868</v>
      </c>
      <c r="AA58" s="101" t="s">
        <v>868</v>
      </c>
      <c r="AB58" s="101" t="s">
        <v>868</v>
      </c>
      <c r="AC58" s="101" t="s">
        <v>868</v>
      </c>
      <c r="AD58" s="101" t="s">
        <v>868</v>
      </c>
      <c r="AE58" s="101" t="s">
        <v>868</v>
      </c>
      <c r="AF58" s="101" t="s">
        <v>868</v>
      </c>
      <c r="AG58" s="101" t="s">
        <v>868</v>
      </c>
      <c r="AH58" s="101" t="s">
        <v>868</v>
      </c>
      <c r="AI58" s="101" t="s">
        <v>868</v>
      </c>
      <c r="AJ58" s="101" t="s">
        <v>868</v>
      </c>
      <c r="AK58" s="101" t="s">
        <v>868</v>
      </c>
      <c r="AL58" s="101" t="s">
        <v>868</v>
      </c>
      <c r="AM58" s="101" t="s">
        <v>868</v>
      </c>
      <c r="AN58" s="101" t="s">
        <v>868</v>
      </c>
      <c r="AO58" s="101" t="s">
        <v>868</v>
      </c>
      <c r="AP58" s="101" t="s">
        <v>868</v>
      </c>
      <c r="AQ58" s="101" t="s">
        <v>868</v>
      </c>
      <c r="AR58" s="101" t="s">
        <v>868</v>
      </c>
      <c r="AS58" s="101" t="s">
        <v>868</v>
      </c>
    </row>
    <row r="59" spans="1:45" ht="21" x14ac:dyDescent="0.25">
      <c r="A59" s="75" t="s">
        <v>440</v>
      </c>
      <c r="B59" s="262" t="s">
        <v>861</v>
      </c>
      <c r="C59" s="77"/>
      <c r="D59" s="101" t="s">
        <v>868</v>
      </c>
      <c r="E59" s="101" t="s">
        <v>868</v>
      </c>
      <c r="F59" s="101" t="s">
        <v>868</v>
      </c>
      <c r="G59" s="101" t="s">
        <v>868</v>
      </c>
      <c r="H59" s="101" t="s">
        <v>868</v>
      </c>
      <c r="I59" s="101" t="s">
        <v>868</v>
      </c>
      <c r="J59" s="101" t="s">
        <v>868</v>
      </c>
      <c r="K59" s="101" t="s">
        <v>868</v>
      </c>
      <c r="L59" s="101" t="s">
        <v>868</v>
      </c>
      <c r="M59" s="101" t="s">
        <v>868</v>
      </c>
      <c r="N59" s="101" t="s">
        <v>868</v>
      </c>
      <c r="O59" s="101" t="s">
        <v>868</v>
      </c>
      <c r="P59" s="101" t="s">
        <v>868</v>
      </c>
      <c r="Q59" s="101" t="s">
        <v>868</v>
      </c>
      <c r="R59" s="101" t="s">
        <v>868</v>
      </c>
      <c r="S59" s="101" t="s">
        <v>868</v>
      </c>
      <c r="T59" s="101" t="s">
        <v>868</v>
      </c>
      <c r="U59" s="101" t="s">
        <v>868</v>
      </c>
      <c r="V59" s="101" t="s">
        <v>868</v>
      </c>
      <c r="W59" s="101" t="s">
        <v>868</v>
      </c>
      <c r="X59" s="101" t="s">
        <v>868</v>
      </c>
      <c r="Y59" s="101" t="s">
        <v>868</v>
      </c>
      <c r="Z59" s="101" t="s">
        <v>868</v>
      </c>
      <c r="AA59" s="101" t="s">
        <v>868</v>
      </c>
      <c r="AB59" s="101" t="s">
        <v>868</v>
      </c>
      <c r="AC59" s="101" t="s">
        <v>868</v>
      </c>
      <c r="AD59" s="101" t="s">
        <v>868</v>
      </c>
      <c r="AE59" s="101" t="s">
        <v>868</v>
      </c>
      <c r="AF59" s="101" t="s">
        <v>868</v>
      </c>
      <c r="AG59" s="101" t="s">
        <v>868</v>
      </c>
      <c r="AH59" s="101" t="s">
        <v>868</v>
      </c>
      <c r="AI59" s="101" t="s">
        <v>868</v>
      </c>
      <c r="AJ59" s="101" t="s">
        <v>868</v>
      </c>
      <c r="AK59" s="101" t="s">
        <v>868</v>
      </c>
      <c r="AL59" s="101" t="s">
        <v>868</v>
      </c>
      <c r="AM59" s="101" t="s">
        <v>868</v>
      </c>
      <c r="AN59" s="101" t="s">
        <v>868</v>
      </c>
      <c r="AO59" s="101" t="s">
        <v>868</v>
      </c>
      <c r="AP59" s="101" t="s">
        <v>868</v>
      </c>
      <c r="AQ59" s="101" t="s">
        <v>868</v>
      </c>
      <c r="AR59" s="101" t="s">
        <v>868</v>
      </c>
      <c r="AS59" s="101" t="s">
        <v>868</v>
      </c>
    </row>
    <row r="60" spans="1:45" ht="31.5" x14ac:dyDescent="0.25">
      <c r="A60" s="75" t="s">
        <v>436</v>
      </c>
      <c r="B60" s="262" t="s">
        <v>862</v>
      </c>
      <c r="C60" s="77"/>
      <c r="D60" s="101" t="s">
        <v>868</v>
      </c>
      <c r="E60" s="101" t="s">
        <v>868</v>
      </c>
      <c r="F60" s="101" t="s">
        <v>868</v>
      </c>
      <c r="G60" s="101" t="s">
        <v>868</v>
      </c>
      <c r="H60" s="101" t="s">
        <v>868</v>
      </c>
      <c r="I60" s="101" t="s">
        <v>868</v>
      </c>
      <c r="J60" s="101" t="s">
        <v>868</v>
      </c>
      <c r="K60" s="101" t="s">
        <v>868</v>
      </c>
      <c r="L60" s="101" t="s">
        <v>868</v>
      </c>
      <c r="M60" s="101" t="s">
        <v>868</v>
      </c>
      <c r="N60" s="101" t="s">
        <v>868</v>
      </c>
      <c r="O60" s="101" t="s">
        <v>868</v>
      </c>
      <c r="P60" s="101" t="s">
        <v>868</v>
      </c>
      <c r="Q60" s="101" t="s">
        <v>868</v>
      </c>
      <c r="R60" s="101" t="s">
        <v>868</v>
      </c>
      <c r="S60" s="101" t="s">
        <v>868</v>
      </c>
      <c r="T60" s="101" t="s">
        <v>868</v>
      </c>
      <c r="U60" s="101" t="s">
        <v>868</v>
      </c>
      <c r="V60" s="101" t="s">
        <v>868</v>
      </c>
      <c r="W60" s="101" t="s">
        <v>868</v>
      </c>
      <c r="X60" s="101" t="s">
        <v>868</v>
      </c>
      <c r="Y60" s="101" t="s">
        <v>868</v>
      </c>
      <c r="Z60" s="101" t="s">
        <v>868</v>
      </c>
      <c r="AA60" s="101" t="s">
        <v>868</v>
      </c>
      <c r="AB60" s="101" t="s">
        <v>868</v>
      </c>
      <c r="AC60" s="101" t="s">
        <v>868</v>
      </c>
      <c r="AD60" s="101" t="s">
        <v>868</v>
      </c>
      <c r="AE60" s="101" t="s">
        <v>868</v>
      </c>
      <c r="AF60" s="101" t="s">
        <v>868</v>
      </c>
      <c r="AG60" s="101" t="s">
        <v>868</v>
      </c>
      <c r="AH60" s="101" t="s">
        <v>868</v>
      </c>
      <c r="AI60" s="101" t="s">
        <v>868</v>
      </c>
      <c r="AJ60" s="101" t="s">
        <v>868</v>
      </c>
      <c r="AK60" s="101" t="s">
        <v>868</v>
      </c>
      <c r="AL60" s="101" t="s">
        <v>868</v>
      </c>
      <c r="AM60" s="101" t="s">
        <v>868</v>
      </c>
      <c r="AN60" s="101" t="s">
        <v>868</v>
      </c>
      <c r="AO60" s="101" t="s">
        <v>868</v>
      </c>
      <c r="AP60" s="101" t="s">
        <v>868</v>
      </c>
      <c r="AQ60" s="101" t="s">
        <v>868</v>
      </c>
      <c r="AR60" s="101" t="s">
        <v>868</v>
      </c>
      <c r="AS60" s="101" t="s">
        <v>868</v>
      </c>
    </row>
    <row r="61" spans="1:45" ht="31.5" x14ac:dyDescent="0.25">
      <c r="A61" s="75" t="s">
        <v>428</v>
      </c>
      <c r="B61" s="262" t="s">
        <v>863</v>
      </c>
      <c r="C61" s="77"/>
      <c r="D61" s="279">
        <f t="shared" ref="D61:I61" si="7">SUM(D62)</f>
        <v>0</v>
      </c>
      <c r="E61" s="279">
        <f t="shared" si="7"/>
        <v>0</v>
      </c>
      <c r="F61" s="279">
        <f t="shared" si="7"/>
        <v>0</v>
      </c>
      <c r="G61" s="279">
        <f t="shared" si="7"/>
        <v>0</v>
      </c>
      <c r="H61" s="279">
        <f t="shared" si="7"/>
        <v>0</v>
      </c>
      <c r="I61" s="279">
        <f t="shared" si="7"/>
        <v>0</v>
      </c>
      <c r="J61" s="264">
        <f>SUM(J62)</f>
        <v>4.5</v>
      </c>
      <c r="K61" s="279">
        <f t="shared" ref="K61" si="8">SUM(K62)</f>
        <v>0</v>
      </c>
      <c r="L61" s="279">
        <f t="shared" ref="L61" si="9">SUM(L62)</f>
        <v>0</v>
      </c>
      <c r="M61" s="279">
        <f t="shared" ref="M61" si="10">SUM(M62)</f>
        <v>0</v>
      </c>
      <c r="N61" s="279">
        <f t="shared" ref="N61" si="11">SUM(N62)</f>
        <v>0</v>
      </c>
      <c r="O61" s="279">
        <f t="shared" ref="O61" si="12">SUM(O62)</f>
        <v>0</v>
      </c>
      <c r="P61" s="279">
        <f t="shared" ref="P61:Q61" si="13">SUM(P62)</f>
        <v>0</v>
      </c>
      <c r="Q61" s="279">
        <f t="shared" si="13"/>
        <v>0</v>
      </c>
      <c r="R61" s="279">
        <f t="shared" ref="R61" si="14">SUM(R62)</f>
        <v>0</v>
      </c>
      <c r="S61" s="279">
        <f t="shared" ref="S61" si="15">SUM(S62)</f>
        <v>0</v>
      </c>
      <c r="T61" s="279">
        <f t="shared" ref="T61" si="16">SUM(T62)</f>
        <v>0</v>
      </c>
      <c r="U61" s="279">
        <f t="shared" ref="U61" si="17">SUM(U62)</f>
        <v>0</v>
      </c>
      <c r="V61" s="279">
        <f t="shared" ref="V61" si="18">SUM(V62)</f>
        <v>0</v>
      </c>
      <c r="W61" s="279">
        <f t="shared" ref="W61:X61" si="19">SUM(W62)</f>
        <v>0</v>
      </c>
      <c r="X61" s="279">
        <f t="shared" si="19"/>
        <v>0</v>
      </c>
      <c r="Y61" s="279">
        <f t="shared" ref="Y61" si="20">SUM(Y62)</f>
        <v>0</v>
      </c>
      <c r="Z61" s="279">
        <f t="shared" ref="Z61" si="21">SUM(Z62)</f>
        <v>0</v>
      </c>
      <c r="AA61" s="279">
        <f t="shared" ref="AA61" si="22">SUM(AA62)</f>
        <v>0</v>
      </c>
      <c r="AB61" s="279">
        <f t="shared" ref="AB61" si="23">SUM(AB62)</f>
        <v>0</v>
      </c>
      <c r="AC61" s="279">
        <f t="shared" ref="AC61" si="24">SUM(AC62)</f>
        <v>0</v>
      </c>
      <c r="AD61" s="279">
        <f t="shared" ref="AD61:AE61" si="25">SUM(AD62)</f>
        <v>0</v>
      </c>
      <c r="AE61" s="279">
        <f t="shared" si="25"/>
        <v>0</v>
      </c>
      <c r="AF61" s="279">
        <f t="shared" ref="AF61" si="26">SUM(AF62)</f>
        <v>0</v>
      </c>
      <c r="AG61" s="279">
        <f t="shared" ref="AG61" si="27">SUM(AG62)</f>
        <v>0</v>
      </c>
      <c r="AH61" s="279">
        <f t="shared" ref="AH61" si="28">SUM(AH62)</f>
        <v>11.018000000000001</v>
      </c>
      <c r="AI61" s="279">
        <f t="shared" ref="AI61" si="29">SUM(AI62)</f>
        <v>0</v>
      </c>
      <c r="AJ61" s="279">
        <f t="shared" ref="AJ61" si="30">SUM(AJ62)</f>
        <v>0</v>
      </c>
      <c r="AK61" s="279">
        <f t="shared" ref="AK61:AL61" si="31">SUM(AK62)</f>
        <v>0</v>
      </c>
      <c r="AL61" s="279">
        <f t="shared" si="31"/>
        <v>0</v>
      </c>
      <c r="AM61" s="279">
        <f t="shared" ref="AM61" si="32">SUM(AM62)</f>
        <v>0</v>
      </c>
      <c r="AN61" s="279">
        <f t="shared" ref="AN61" si="33">SUM(AN62)</f>
        <v>0</v>
      </c>
      <c r="AO61" s="279">
        <f t="shared" ref="AO61" si="34">SUM(AO62)</f>
        <v>0</v>
      </c>
      <c r="AP61" s="279">
        <f t="shared" ref="AP61" si="35">SUM(AP62)</f>
        <v>0</v>
      </c>
      <c r="AQ61" s="279">
        <f t="shared" ref="AQ61" si="36">SUM(AQ62)</f>
        <v>0</v>
      </c>
      <c r="AR61" s="279">
        <f t="shared" ref="AR61:AS61" si="37">SUM(AR62)</f>
        <v>0</v>
      </c>
      <c r="AS61" s="279">
        <f t="shared" si="37"/>
        <v>0</v>
      </c>
    </row>
    <row r="62" spans="1:45" ht="21" x14ac:dyDescent="0.25">
      <c r="A62" s="75" t="s">
        <v>817</v>
      </c>
      <c r="B62" s="262" t="s">
        <v>818</v>
      </c>
      <c r="C62" s="104"/>
      <c r="D62" s="279">
        <f t="shared" ref="D62:I62" si="38">SUM(D63:D78)</f>
        <v>0</v>
      </c>
      <c r="E62" s="279">
        <f t="shared" si="38"/>
        <v>0</v>
      </c>
      <c r="F62" s="279">
        <f t="shared" si="38"/>
        <v>0</v>
      </c>
      <c r="G62" s="279">
        <f t="shared" si="38"/>
        <v>0</v>
      </c>
      <c r="H62" s="279">
        <f t="shared" si="38"/>
        <v>0</v>
      </c>
      <c r="I62" s="279">
        <f t="shared" si="38"/>
        <v>0</v>
      </c>
      <c r="J62" s="264">
        <f>SUM(J63:J78)</f>
        <v>4.5</v>
      </c>
      <c r="K62" s="279">
        <f t="shared" ref="K62" si="39">SUM(K63:K78)</f>
        <v>0</v>
      </c>
      <c r="L62" s="279">
        <f t="shared" ref="L62" si="40">SUM(L63:L78)</f>
        <v>0</v>
      </c>
      <c r="M62" s="279">
        <f t="shared" ref="M62" si="41">SUM(M63:M78)</f>
        <v>0</v>
      </c>
      <c r="N62" s="279">
        <f t="shared" ref="N62" si="42">SUM(N63:N78)</f>
        <v>0</v>
      </c>
      <c r="O62" s="279">
        <f t="shared" ref="O62" si="43">SUM(O63:O78)</f>
        <v>0</v>
      </c>
      <c r="P62" s="279">
        <f t="shared" ref="P62:Q62" si="44">SUM(P63:P78)</f>
        <v>0</v>
      </c>
      <c r="Q62" s="279">
        <f t="shared" si="44"/>
        <v>0</v>
      </c>
      <c r="R62" s="279">
        <f t="shared" ref="R62" si="45">SUM(R63:R78)</f>
        <v>0</v>
      </c>
      <c r="S62" s="279">
        <f t="shared" ref="S62" si="46">SUM(S63:S78)</f>
        <v>0</v>
      </c>
      <c r="T62" s="279">
        <f t="shared" ref="T62" si="47">SUM(T63:T78)</f>
        <v>0</v>
      </c>
      <c r="U62" s="279">
        <f t="shared" ref="U62" si="48">SUM(U63:U78)</f>
        <v>0</v>
      </c>
      <c r="V62" s="279">
        <f t="shared" ref="V62" si="49">SUM(V63:V78)</f>
        <v>0</v>
      </c>
      <c r="W62" s="279">
        <f t="shared" ref="W62:X62" si="50">SUM(W63:W78)</f>
        <v>0</v>
      </c>
      <c r="X62" s="279">
        <f t="shared" si="50"/>
        <v>0</v>
      </c>
      <c r="Y62" s="279">
        <f t="shared" ref="Y62" si="51">SUM(Y63:Y78)</f>
        <v>0</v>
      </c>
      <c r="Z62" s="279">
        <f t="shared" ref="Z62" si="52">SUM(Z63:Z78)</f>
        <v>0</v>
      </c>
      <c r="AA62" s="279">
        <f t="shared" ref="AA62" si="53">SUM(AA63:AA78)</f>
        <v>0</v>
      </c>
      <c r="AB62" s="279">
        <f t="shared" ref="AB62" si="54">SUM(AB63:AB78)</f>
        <v>0</v>
      </c>
      <c r="AC62" s="279">
        <f t="shared" ref="AC62" si="55">SUM(AC63:AC78)</f>
        <v>0</v>
      </c>
      <c r="AD62" s="279">
        <f t="shared" ref="AD62:AE62" si="56">SUM(AD63:AD78)</f>
        <v>0</v>
      </c>
      <c r="AE62" s="279">
        <f t="shared" si="56"/>
        <v>0</v>
      </c>
      <c r="AF62" s="279">
        <f t="shared" ref="AF62" si="57">SUM(AF63:AF78)</f>
        <v>0</v>
      </c>
      <c r="AG62" s="279">
        <f t="shared" ref="AG62" si="58">SUM(AG63:AG78)</f>
        <v>0</v>
      </c>
      <c r="AH62" s="279">
        <f t="shared" ref="AH62" si="59">SUM(AH63:AH78)</f>
        <v>11.018000000000001</v>
      </c>
      <c r="AI62" s="279">
        <f t="shared" ref="AI62" si="60">SUM(AI63:AI78)</f>
        <v>0</v>
      </c>
      <c r="AJ62" s="279">
        <f t="shared" ref="AJ62" si="61">SUM(AJ63:AJ78)</f>
        <v>0</v>
      </c>
      <c r="AK62" s="279">
        <f t="shared" ref="AK62:AL62" si="62">SUM(AK63:AK78)</f>
        <v>0</v>
      </c>
      <c r="AL62" s="279">
        <f t="shared" si="62"/>
        <v>0</v>
      </c>
      <c r="AM62" s="279">
        <f t="shared" ref="AM62" si="63">SUM(AM63:AM78)</f>
        <v>0</v>
      </c>
      <c r="AN62" s="279">
        <f t="shared" ref="AN62" si="64">SUM(AN63:AN78)</f>
        <v>0</v>
      </c>
      <c r="AO62" s="279">
        <f t="shared" ref="AO62" si="65">SUM(AO63:AO78)</f>
        <v>0</v>
      </c>
      <c r="AP62" s="279">
        <f t="shared" ref="AP62" si="66">SUM(AP63:AP78)</f>
        <v>0</v>
      </c>
      <c r="AQ62" s="279">
        <f t="shared" ref="AQ62" si="67">SUM(AQ63:AQ78)</f>
        <v>0</v>
      </c>
      <c r="AR62" s="279">
        <f t="shared" ref="AR62:AS62" si="68">SUM(AR63:AR78)</f>
        <v>0</v>
      </c>
      <c r="AS62" s="279">
        <f t="shared" si="68"/>
        <v>0</v>
      </c>
    </row>
    <row r="63" spans="1:45" ht="16.5" x14ac:dyDescent="0.25">
      <c r="A63" s="293" t="s">
        <v>817</v>
      </c>
      <c r="B63" s="331" t="str">
        <f>'10'!B71</f>
        <v>Реконструкция ВЛ-10,0 кВ Ф-23  от ТП-40  до ТП-81 по адресу: Западная часть города  L= 4,5 км (3 провода)</v>
      </c>
      <c r="C63" s="117" t="str">
        <f>'10'!C71</f>
        <v>O_GES_06</v>
      </c>
      <c r="D63" s="119"/>
      <c r="E63" s="119"/>
      <c r="F63" s="119"/>
      <c r="G63" s="119"/>
      <c r="H63" s="119"/>
      <c r="I63" s="119"/>
      <c r="J63" s="128">
        <v>4.5</v>
      </c>
      <c r="K63" s="128"/>
      <c r="L63" s="129"/>
      <c r="M63" s="119"/>
      <c r="N63" s="119"/>
      <c r="O63" s="119"/>
      <c r="P63" s="119"/>
      <c r="Q63" s="119"/>
      <c r="R63" s="119"/>
      <c r="S63" s="119"/>
      <c r="T63" s="119"/>
      <c r="U63" s="119"/>
      <c r="V63" s="119"/>
      <c r="W63" s="119"/>
      <c r="X63" s="119"/>
      <c r="Y63" s="119"/>
      <c r="Z63" s="119"/>
      <c r="AA63" s="119"/>
      <c r="AB63" s="119"/>
      <c r="AC63" s="119"/>
      <c r="AD63" s="119"/>
      <c r="AE63" s="119"/>
      <c r="AF63" s="119"/>
      <c r="AG63" s="119"/>
      <c r="AH63" s="132">
        <v>11.018000000000001</v>
      </c>
      <c r="AI63" s="129"/>
      <c r="AJ63" s="119"/>
      <c r="AK63" s="119"/>
      <c r="AL63" s="119"/>
      <c r="AM63" s="119"/>
      <c r="AN63" s="119"/>
      <c r="AO63" s="119"/>
      <c r="AP63" s="119"/>
      <c r="AQ63" s="119"/>
      <c r="AR63" s="119"/>
      <c r="AS63" s="119"/>
    </row>
    <row r="64" spans="1:45" hidden="1" x14ac:dyDescent="0.25">
      <c r="A64" s="319" t="s">
        <v>817</v>
      </c>
      <c r="B64" s="331">
        <f>'10'!B72</f>
        <v>0</v>
      </c>
      <c r="C64" s="117">
        <f>'10'!C72</f>
        <v>0</v>
      </c>
      <c r="D64" s="130"/>
      <c r="E64" s="130"/>
      <c r="F64" s="130"/>
      <c r="G64" s="130"/>
      <c r="H64" s="130"/>
      <c r="I64" s="130"/>
      <c r="J64" s="131"/>
      <c r="K64" s="131"/>
      <c r="L64" s="132"/>
      <c r="M64" s="130"/>
      <c r="N64" s="130"/>
      <c r="O64" s="130"/>
      <c r="P64" s="130"/>
      <c r="Q64" s="130"/>
      <c r="R64" s="130"/>
      <c r="S64" s="130"/>
      <c r="T64" s="130"/>
      <c r="U64" s="130"/>
      <c r="V64" s="130"/>
      <c r="W64" s="130"/>
      <c r="X64" s="130"/>
      <c r="Y64" s="130"/>
      <c r="Z64" s="130"/>
      <c r="AA64" s="130"/>
      <c r="AB64" s="130"/>
      <c r="AC64" s="130"/>
      <c r="AD64" s="130"/>
      <c r="AE64" s="130"/>
      <c r="AF64" s="130"/>
      <c r="AG64" s="130"/>
      <c r="AH64" s="132"/>
      <c r="AI64" s="132"/>
      <c r="AJ64" s="130"/>
      <c r="AK64" s="130"/>
      <c r="AL64" s="130"/>
      <c r="AM64" s="130"/>
      <c r="AN64" s="130"/>
      <c r="AO64" s="130"/>
      <c r="AP64" s="130"/>
      <c r="AQ64" s="130"/>
      <c r="AR64" s="130"/>
      <c r="AS64" s="130"/>
    </row>
    <row r="65" spans="1:256" hidden="1" x14ac:dyDescent="0.25">
      <c r="A65" s="319" t="s">
        <v>817</v>
      </c>
      <c r="B65" s="331">
        <f>'10'!B73</f>
        <v>0</v>
      </c>
      <c r="C65" s="117">
        <f>'10'!C73</f>
        <v>0</v>
      </c>
      <c r="D65" s="130"/>
      <c r="E65" s="130"/>
      <c r="F65" s="130"/>
      <c r="G65" s="130"/>
      <c r="H65" s="130"/>
      <c r="I65" s="130"/>
      <c r="J65" s="131"/>
      <c r="K65" s="131"/>
      <c r="L65" s="132"/>
      <c r="M65" s="130"/>
      <c r="N65" s="130"/>
      <c r="O65" s="130"/>
      <c r="P65" s="130"/>
      <c r="Q65" s="130"/>
      <c r="R65" s="130"/>
      <c r="S65" s="130"/>
      <c r="T65" s="130"/>
      <c r="U65" s="130"/>
      <c r="V65" s="130"/>
      <c r="W65" s="130"/>
      <c r="X65" s="130"/>
      <c r="Y65" s="130"/>
      <c r="Z65" s="130"/>
      <c r="AA65" s="130"/>
      <c r="AB65" s="130"/>
      <c r="AC65" s="130"/>
      <c r="AD65" s="130"/>
      <c r="AE65" s="130"/>
      <c r="AF65" s="130"/>
      <c r="AG65" s="130"/>
      <c r="AH65" s="132"/>
      <c r="AI65" s="132"/>
      <c r="AJ65" s="130"/>
      <c r="AK65" s="130"/>
      <c r="AL65" s="130"/>
      <c r="AM65" s="130"/>
      <c r="AN65" s="130"/>
      <c r="AO65" s="130"/>
      <c r="AP65" s="130"/>
      <c r="AQ65" s="130"/>
      <c r="AR65" s="130"/>
      <c r="AS65" s="130"/>
    </row>
    <row r="66" spans="1:256" hidden="1" x14ac:dyDescent="0.25">
      <c r="A66" s="319" t="s">
        <v>817</v>
      </c>
      <c r="B66" s="331">
        <f>'10'!B74</f>
        <v>0</v>
      </c>
      <c r="C66" s="117">
        <f>'10'!C74</f>
        <v>0</v>
      </c>
      <c r="D66" s="130"/>
      <c r="E66" s="130"/>
      <c r="F66" s="130"/>
      <c r="G66" s="130"/>
      <c r="H66" s="130"/>
      <c r="I66" s="130"/>
      <c r="J66" s="131"/>
      <c r="K66" s="131"/>
      <c r="L66" s="132"/>
      <c r="M66" s="130"/>
      <c r="N66" s="130"/>
      <c r="O66" s="130"/>
      <c r="P66" s="130"/>
      <c r="Q66" s="130"/>
      <c r="R66" s="130"/>
      <c r="S66" s="130"/>
      <c r="T66" s="130"/>
      <c r="U66" s="130"/>
      <c r="V66" s="130"/>
      <c r="W66" s="130"/>
      <c r="X66" s="130"/>
      <c r="Y66" s="130"/>
      <c r="Z66" s="130"/>
      <c r="AA66" s="130"/>
      <c r="AB66" s="130"/>
      <c r="AC66" s="130"/>
      <c r="AD66" s="130"/>
      <c r="AE66" s="130"/>
      <c r="AF66" s="130"/>
      <c r="AG66" s="130"/>
      <c r="AH66" s="132"/>
      <c r="AI66" s="132"/>
      <c r="AJ66" s="130"/>
      <c r="AK66" s="130"/>
      <c r="AL66" s="130"/>
      <c r="AM66" s="130"/>
      <c r="AN66" s="130"/>
      <c r="AO66" s="130"/>
      <c r="AP66" s="130"/>
      <c r="AQ66" s="130"/>
      <c r="AR66" s="130"/>
      <c r="AS66" s="130"/>
    </row>
    <row r="67" spans="1:256" hidden="1" x14ac:dyDescent="0.25">
      <c r="A67" s="319" t="s">
        <v>817</v>
      </c>
      <c r="B67" s="331">
        <f>'10'!B75</f>
        <v>0</v>
      </c>
      <c r="C67" s="117">
        <f>'10'!C75</f>
        <v>0</v>
      </c>
      <c r="D67" s="130"/>
      <c r="E67" s="130"/>
      <c r="F67" s="130"/>
      <c r="G67" s="130"/>
      <c r="H67" s="130"/>
      <c r="I67" s="130"/>
      <c r="J67" s="131"/>
      <c r="K67" s="131"/>
      <c r="L67" s="132"/>
      <c r="M67" s="130"/>
      <c r="N67" s="130"/>
      <c r="O67" s="130"/>
      <c r="P67" s="130"/>
      <c r="Q67" s="130"/>
      <c r="R67" s="130"/>
      <c r="S67" s="130"/>
      <c r="T67" s="130"/>
      <c r="U67" s="130"/>
      <c r="V67" s="130"/>
      <c r="W67" s="130"/>
      <c r="X67" s="130"/>
      <c r="Y67" s="130"/>
      <c r="Z67" s="130"/>
      <c r="AA67" s="130"/>
      <c r="AB67" s="130"/>
      <c r="AC67" s="130"/>
      <c r="AD67" s="130"/>
      <c r="AE67" s="130"/>
      <c r="AF67" s="130"/>
      <c r="AG67" s="130"/>
      <c r="AH67" s="132"/>
      <c r="AI67" s="132"/>
      <c r="AJ67" s="130"/>
      <c r="AK67" s="130"/>
      <c r="AL67" s="130"/>
      <c r="AM67" s="130"/>
      <c r="AN67" s="130"/>
      <c r="AO67" s="130"/>
      <c r="AP67" s="130"/>
      <c r="AQ67" s="130"/>
      <c r="AR67" s="130"/>
      <c r="AS67" s="130"/>
    </row>
    <row r="68" spans="1:256" hidden="1" x14ac:dyDescent="0.25">
      <c r="A68" s="319" t="s">
        <v>817</v>
      </c>
      <c r="B68" s="331">
        <f>'10'!B76</f>
        <v>0</v>
      </c>
      <c r="C68" s="117">
        <f>'10'!C76</f>
        <v>0</v>
      </c>
      <c r="D68" s="130"/>
      <c r="E68" s="130"/>
      <c r="F68" s="130"/>
      <c r="G68" s="130"/>
      <c r="H68" s="130"/>
      <c r="I68" s="130"/>
      <c r="J68" s="131"/>
      <c r="K68" s="131"/>
      <c r="L68" s="132"/>
      <c r="M68" s="130"/>
      <c r="N68" s="130"/>
      <c r="O68" s="130"/>
      <c r="P68" s="130"/>
      <c r="Q68" s="130"/>
      <c r="R68" s="130"/>
      <c r="S68" s="130"/>
      <c r="T68" s="130"/>
      <c r="U68" s="130"/>
      <c r="V68" s="130"/>
      <c r="W68" s="130"/>
      <c r="X68" s="130"/>
      <c r="Y68" s="130"/>
      <c r="Z68" s="130"/>
      <c r="AA68" s="130"/>
      <c r="AB68" s="130"/>
      <c r="AC68" s="130"/>
      <c r="AD68" s="130"/>
      <c r="AE68" s="130"/>
      <c r="AF68" s="130"/>
      <c r="AG68" s="130"/>
      <c r="AH68" s="132"/>
      <c r="AI68" s="132"/>
      <c r="AJ68" s="130"/>
      <c r="AK68" s="130"/>
      <c r="AL68" s="130"/>
      <c r="AM68" s="130"/>
      <c r="AN68" s="130"/>
      <c r="AO68" s="130"/>
      <c r="AP68" s="130"/>
      <c r="AQ68" s="130"/>
      <c r="AR68" s="130"/>
      <c r="AS68" s="130"/>
    </row>
    <row r="69" spans="1:256" hidden="1" x14ac:dyDescent="0.25">
      <c r="A69" s="319" t="s">
        <v>817</v>
      </c>
      <c r="B69" s="331">
        <f>'10'!B77</f>
        <v>0</v>
      </c>
      <c r="C69" s="117">
        <f>'10'!C77</f>
        <v>0</v>
      </c>
      <c r="D69" s="130"/>
      <c r="E69" s="130"/>
      <c r="F69" s="130"/>
      <c r="G69" s="130"/>
      <c r="H69" s="130"/>
      <c r="I69" s="130"/>
      <c r="J69" s="131"/>
      <c r="K69" s="131"/>
      <c r="L69" s="132"/>
      <c r="M69" s="130"/>
      <c r="N69" s="130"/>
      <c r="O69" s="130"/>
      <c r="P69" s="130"/>
      <c r="Q69" s="130"/>
      <c r="R69" s="130"/>
      <c r="S69" s="130"/>
      <c r="T69" s="130"/>
      <c r="U69" s="130"/>
      <c r="V69" s="130"/>
      <c r="W69" s="130"/>
      <c r="X69" s="130"/>
      <c r="Y69" s="130"/>
      <c r="Z69" s="130"/>
      <c r="AA69" s="130"/>
      <c r="AB69" s="130"/>
      <c r="AC69" s="130"/>
      <c r="AD69" s="130"/>
      <c r="AE69" s="130"/>
      <c r="AF69" s="130"/>
      <c r="AG69" s="130"/>
      <c r="AH69" s="132"/>
      <c r="AI69" s="132"/>
      <c r="AJ69" s="130"/>
      <c r="AK69" s="130"/>
      <c r="AL69" s="130"/>
      <c r="AM69" s="130"/>
      <c r="AN69" s="130"/>
      <c r="AO69" s="130"/>
      <c r="AP69" s="130"/>
      <c r="AQ69" s="130"/>
      <c r="AR69" s="130"/>
      <c r="AS69" s="130"/>
    </row>
    <row r="70" spans="1:256" hidden="1" x14ac:dyDescent="0.25">
      <c r="A70" s="319" t="s">
        <v>817</v>
      </c>
      <c r="B70" s="331">
        <f>'10'!B78</f>
        <v>0</v>
      </c>
      <c r="C70" s="117">
        <f>'10'!C78</f>
        <v>0</v>
      </c>
      <c r="D70" s="130"/>
      <c r="E70" s="130"/>
      <c r="F70" s="130"/>
      <c r="G70" s="130"/>
      <c r="H70" s="130"/>
      <c r="I70" s="130"/>
      <c r="J70" s="131"/>
      <c r="K70" s="131"/>
      <c r="L70" s="132"/>
      <c r="M70" s="130"/>
      <c r="N70" s="130"/>
      <c r="O70" s="130"/>
      <c r="P70" s="130"/>
      <c r="Q70" s="130"/>
      <c r="R70" s="130"/>
      <c r="S70" s="130"/>
      <c r="T70" s="130"/>
      <c r="U70" s="130"/>
      <c r="V70" s="130"/>
      <c r="W70" s="130"/>
      <c r="X70" s="130"/>
      <c r="Y70" s="130"/>
      <c r="Z70" s="130"/>
      <c r="AA70" s="130"/>
      <c r="AB70" s="130"/>
      <c r="AC70" s="130"/>
      <c r="AD70" s="130"/>
      <c r="AE70" s="130"/>
      <c r="AF70" s="130"/>
      <c r="AG70" s="130"/>
      <c r="AH70" s="132"/>
      <c r="AI70" s="132"/>
      <c r="AJ70" s="130"/>
      <c r="AK70" s="130"/>
      <c r="AL70" s="130"/>
      <c r="AM70" s="130"/>
      <c r="AN70" s="130"/>
      <c r="AO70" s="130"/>
      <c r="AP70" s="130"/>
      <c r="AQ70" s="130"/>
      <c r="AR70" s="130"/>
      <c r="AS70" s="130"/>
    </row>
    <row r="71" spans="1:256" hidden="1" x14ac:dyDescent="0.25">
      <c r="A71" s="319" t="s">
        <v>817</v>
      </c>
      <c r="B71" s="331">
        <f>'10'!B79</f>
        <v>0</v>
      </c>
      <c r="C71" s="117">
        <f>'10'!C79</f>
        <v>0</v>
      </c>
      <c r="D71" s="130"/>
      <c r="E71" s="130"/>
      <c r="F71" s="130"/>
      <c r="G71" s="130"/>
      <c r="H71" s="130"/>
      <c r="I71" s="130"/>
      <c r="J71" s="131"/>
      <c r="K71" s="131"/>
      <c r="L71" s="132"/>
      <c r="M71" s="130"/>
      <c r="N71" s="130"/>
      <c r="O71" s="130"/>
      <c r="P71" s="130"/>
      <c r="Q71" s="130"/>
      <c r="R71" s="130"/>
      <c r="S71" s="130"/>
      <c r="T71" s="130"/>
      <c r="U71" s="130"/>
      <c r="V71" s="130"/>
      <c r="W71" s="130"/>
      <c r="X71" s="130"/>
      <c r="Y71" s="130"/>
      <c r="Z71" s="130"/>
      <c r="AA71" s="130"/>
      <c r="AB71" s="130"/>
      <c r="AC71" s="130"/>
      <c r="AD71" s="130"/>
      <c r="AE71" s="130"/>
      <c r="AF71" s="130"/>
      <c r="AG71" s="130"/>
      <c r="AH71" s="132"/>
      <c r="AI71" s="132"/>
      <c r="AJ71" s="130"/>
      <c r="AK71" s="130"/>
      <c r="AL71" s="130"/>
      <c r="AM71" s="130"/>
      <c r="AN71" s="130"/>
      <c r="AO71" s="130"/>
      <c r="AP71" s="130"/>
      <c r="AQ71" s="130"/>
      <c r="AR71" s="130"/>
      <c r="AS71" s="130"/>
    </row>
    <row r="72" spans="1:256" hidden="1" x14ac:dyDescent="0.25">
      <c r="A72" s="319" t="s">
        <v>817</v>
      </c>
      <c r="B72" s="331">
        <f>'10'!B80</f>
        <v>0</v>
      </c>
      <c r="C72" s="117">
        <f>'10'!C80</f>
        <v>0</v>
      </c>
      <c r="D72" s="130"/>
      <c r="E72" s="130"/>
      <c r="F72" s="130"/>
      <c r="G72" s="130"/>
      <c r="H72" s="130"/>
      <c r="I72" s="130"/>
      <c r="J72" s="131"/>
      <c r="K72" s="131"/>
      <c r="L72" s="132"/>
      <c r="M72" s="130"/>
      <c r="N72" s="130"/>
      <c r="O72" s="130"/>
      <c r="P72" s="130"/>
      <c r="Q72" s="130"/>
      <c r="R72" s="130"/>
      <c r="S72" s="130"/>
      <c r="T72" s="130"/>
      <c r="U72" s="130"/>
      <c r="V72" s="130"/>
      <c r="W72" s="130"/>
      <c r="X72" s="130"/>
      <c r="Y72" s="130"/>
      <c r="Z72" s="130"/>
      <c r="AA72" s="130"/>
      <c r="AB72" s="130"/>
      <c r="AC72" s="130"/>
      <c r="AD72" s="130"/>
      <c r="AE72" s="130"/>
      <c r="AF72" s="130"/>
      <c r="AG72" s="130"/>
      <c r="AH72" s="132"/>
      <c r="AI72" s="132"/>
      <c r="AJ72" s="130"/>
      <c r="AK72" s="130"/>
      <c r="AL72" s="130"/>
      <c r="AM72" s="130"/>
      <c r="AN72" s="130"/>
      <c r="AO72" s="130"/>
      <c r="AP72" s="130"/>
      <c r="AQ72" s="130"/>
      <c r="AR72" s="130"/>
      <c r="AS72" s="130"/>
    </row>
    <row r="73" spans="1:256" hidden="1" x14ac:dyDescent="0.25">
      <c r="A73" s="319" t="s">
        <v>817</v>
      </c>
      <c r="B73" s="331">
        <f>'10'!B81</f>
        <v>0</v>
      </c>
      <c r="C73" s="117">
        <f>'10'!C81</f>
        <v>0</v>
      </c>
      <c r="D73" s="130"/>
      <c r="E73" s="130"/>
      <c r="F73" s="130"/>
      <c r="G73" s="130"/>
      <c r="H73" s="130"/>
      <c r="I73" s="130"/>
      <c r="J73" s="131"/>
      <c r="K73" s="131"/>
      <c r="L73" s="132"/>
      <c r="M73" s="130"/>
      <c r="N73" s="130"/>
      <c r="O73" s="130"/>
      <c r="P73" s="130"/>
      <c r="Q73" s="130"/>
      <c r="R73" s="130"/>
      <c r="S73" s="130"/>
      <c r="T73" s="130"/>
      <c r="U73" s="130"/>
      <c r="V73" s="130"/>
      <c r="W73" s="130"/>
      <c r="X73" s="130"/>
      <c r="Y73" s="130"/>
      <c r="Z73" s="130"/>
      <c r="AA73" s="130"/>
      <c r="AB73" s="130"/>
      <c r="AC73" s="130"/>
      <c r="AD73" s="130"/>
      <c r="AE73" s="130"/>
      <c r="AF73" s="130"/>
      <c r="AG73" s="130"/>
      <c r="AH73" s="132"/>
      <c r="AI73" s="132"/>
      <c r="AJ73" s="130"/>
      <c r="AK73" s="130"/>
      <c r="AL73" s="130"/>
      <c r="AM73" s="130"/>
      <c r="AN73" s="130"/>
      <c r="AO73" s="130"/>
      <c r="AP73" s="130"/>
      <c r="AQ73" s="130"/>
      <c r="AR73" s="130"/>
      <c r="AS73" s="130"/>
    </row>
    <row r="74" spans="1:256" hidden="1" x14ac:dyDescent="0.25">
      <c r="A74" s="319" t="s">
        <v>817</v>
      </c>
      <c r="B74" s="331">
        <f>'10'!B82</f>
        <v>0</v>
      </c>
      <c r="C74" s="117">
        <f>'10'!C82</f>
        <v>0</v>
      </c>
      <c r="D74" s="130"/>
      <c r="E74" s="130"/>
      <c r="F74" s="130"/>
      <c r="G74" s="130"/>
      <c r="H74" s="130"/>
      <c r="I74" s="130"/>
      <c r="J74" s="131"/>
      <c r="K74" s="131"/>
      <c r="L74" s="132"/>
      <c r="M74" s="130"/>
      <c r="N74" s="130"/>
      <c r="O74" s="130"/>
      <c r="P74" s="130"/>
      <c r="Q74" s="130"/>
      <c r="R74" s="130"/>
      <c r="S74" s="130"/>
      <c r="T74" s="130"/>
      <c r="U74" s="130"/>
      <c r="V74" s="130"/>
      <c r="W74" s="130"/>
      <c r="X74" s="130"/>
      <c r="Y74" s="130"/>
      <c r="Z74" s="130"/>
      <c r="AA74" s="130"/>
      <c r="AB74" s="130"/>
      <c r="AC74" s="130"/>
      <c r="AD74" s="130"/>
      <c r="AE74" s="130"/>
      <c r="AF74" s="130"/>
      <c r="AG74" s="130"/>
      <c r="AH74" s="132"/>
      <c r="AI74" s="132"/>
      <c r="AJ74" s="130"/>
      <c r="AK74" s="130"/>
      <c r="AL74" s="130"/>
      <c r="AM74" s="130"/>
      <c r="AN74" s="130"/>
      <c r="AO74" s="130"/>
      <c r="AP74" s="130"/>
      <c r="AQ74" s="130"/>
      <c r="AR74" s="130"/>
      <c r="AS74" s="130"/>
    </row>
    <row r="75" spans="1:256" hidden="1" x14ac:dyDescent="0.25">
      <c r="A75" s="319" t="s">
        <v>817</v>
      </c>
      <c r="B75" s="331">
        <f>'10'!B83</f>
        <v>0</v>
      </c>
      <c r="C75" s="117">
        <f>'10'!C83</f>
        <v>0</v>
      </c>
      <c r="D75" s="130"/>
      <c r="E75" s="130"/>
      <c r="F75" s="130"/>
      <c r="G75" s="130"/>
      <c r="H75" s="130"/>
      <c r="I75" s="130"/>
      <c r="J75" s="131"/>
      <c r="K75" s="131"/>
      <c r="L75" s="132"/>
      <c r="M75" s="130"/>
      <c r="N75" s="130"/>
      <c r="O75" s="130"/>
      <c r="P75" s="130"/>
      <c r="Q75" s="130"/>
      <c r="R75" s="130"/>
      <c r="S75" s="130"/>
      <c r="T75" s="130"/>
      <c r="U75" s="130"/>
      <c r="V75" s="130"/>
      <c r="W75" s="130"/>
      <c r="X75" s="130"/>
      <c r="Y75" s="130"/>
      <c r="Z75" s="130"/>
      <c r="AA75" s="130"/>
      <c r="AB75" s="130"/>
      <c r="AC75" s="130"/>
      <c r="AD75" s="130"/>
      <c r="AE75" s="130"/>
      <c r="AF75" s="130"/>
      <c r="AG75" s="130"/>
      <c r="AH75" s="132"/>
      <c r="AI75" s="132"/>
      <c r="AJ75" s="130"/>
      <c r="AK75" s="130"/>
      <c r="AL75" s="130"/>
      <c r="AM75" s="130"/>
      <c r="AN75" s="130"/>
      <c r="AO75" s="130"/>
      <c r="AP75" s="130"/>
      <c r="AQ75" s="130"/>
      <c r="AR75" s="130"/>
      <c r="AS75" s="130"/>
    </row>
    <row r="76" spans="1:256" hidden="1" x14ac:dyDescent="0.25">
      <c r="A76" s="319" t="s">
        <v>817</v>
      </c>
      <c r="B76" s="331">
        <f>'10'!B84</f>
        <v>0</v>
      </c>
      <c r="C76" s="117">
        <f>'10'!C84</f>
        <v>0</v>
      </c>
      <c r="D76" s="130"/>
      <c r="E76" s="130"/>
      <c r="F76" s="130"/>
      <c r="G76" s="130"/>
      <c r="H76" s="130"/>
      <c r="I76" s="130"/>
      <c r="J76" s="131"/>
      <c r="K76" s="131"/>
      <c r="L76" s="130"/>
      <c r="M76" s="130"/>
      <c r="N76" s="130"/>
      <c r="O76" s="130"/>
      <c r="P76" s="130"/>
      <c r="Q76" s="130"/>
      <c r="R76" s="130"/>
      <c r="S76" s="130"/>
      <c r="T76" s="130"/>
      <c r="U76" s="130"/>
      <c r="V76" s="130"/>
      <c r="W76" s="130"/>
      <c r="X76" s="130"/>
      <c r="Y76" s="130"/>
      <c r="Z76" s="130"/>
      <c r="AA76" s="130"/>
      <c r="AB76" s="130"/>
      <c r="AC76" s="130"/>
      <c r="AD76" s="130"/>
      <c r="AE76" s="130"/>
      <c r="AF76" s="130"/>
      <c r="AG76" s="130"/>
      <c r="AH76" s="132"/>
      <c r="AI76" s="132"/>
      <c r="AJ76" s="130"/>
      <c r="AK76" s="130"/>
      <c r="AL76" s="130"/>
      <c r="AM76" s="130"/>
      <c r="AN76" s="130"/>
      <c r="AO76" s="130"/>
      <c r="AP76" s="130"/>
      <c r="AQ76" s="130"/>
      <c r="AR76" s="130"/>
      <c r="AS76" s="130"/>
    </row>
    <row r="77" spans="1:256" s="93" customFormat="1" hidden="1" x14ac:dyDescent="0.25">
      <c r="A77" s="319" t="s">
        <v>817</v>
      </c>
      <c r="B77" s="331">
        <f>'10'!B85</f>
        <v>0</v>
      </c>
      <c r="C77" s="117">
        <f>'10'!C85</f>
        <v>0</v>
      </c>
      <c r="D77" s="121"/>
      <c r="E77" s="121"/>
      <c r="F77" s="121"/>
      <c r="G77" s="121"/>
      <c r="H77" s="121"/>
      <c r="I77" s="121"/>
      <c r="J77" s="125"/>
      <c r="K77" s="125"/>
      <c r="L77" s="121"/>
      <c r="M77" s="121"/>
      <c r="N77" s="121"/>
      <c r="O77" s="121"/>
      <c r="P77" s="121"/>
      <c r="Q77" s="121"/>
      <c r="R77" s="121"/>
      <c r="S77" s="121"/>
      <c r="T77" s="121"/>
      <c r="U77" s="121"/>
      <c r="V77" s="121"/>
      <c r="W77" s="121"/>
      <c r="X77" s="121"/>
      <c r="Y77" s="121"/>
      <c r="Z77" s="121"/>
      <c r="AA77" s="121"/>
      <c r="AB77" s="121"/>
      <c r="AC77" s="121"/>
      <c r="AD77" s="121"/>
      <c r="AE77" s="121"/>
      <c r="AF77" s="121"/>
      <c r="AG77" s="121"/>
      <c r="AH77" s="126"/>
      <c r="AI77" s="126"/>
      <c r="AJ77" s="121"/>
      <c r="AK77" s="121"/>
      <c r="AL77" s="121"/>
      <c r="AM77" s="121"/>
      <c r="AN77" s="121"/>
      <c r="AO77" s="121"/>
      <c r="AP77" s="121"/>
      <c r="AQ77" s="121"/>
      <c r="AR77" s="121"/>
      <c r="AS77" s="121"/>
      <c r="AT77" s="127"/>
      <c r="AU77" s="127"/>
      <c r="AV77" s="127"/>
      <c r="AW77" s="127"/>
      <c r="AX77" s="127"/>
      <c r="AY77" s="127"/>
      <c r="AZ77" s="127"/>
      <c r="BA77" s="127"/>
      <c r="BB77" s="127"/>
      <c r="BC77" s="127"/>
      <c r="BD77" s="127"/>
      <c r="BE77" s="127"/>
      <c r="BF77" s="127"/>
      <c r="BG77" s="127"/>
      <c r="BH77" s="127"/>
      <c r="BI77" s="127"/>
      <c r="BJ77" s="127"/>
      <c r="BK77" s="127"/>
      <c r="BL77" s="127"/>
      <c r="BM77" s="127"/>
      <c r="BN77" s="127"/>
      <c r="BO77" s="127"/>
      <c r="BP77" s="127"/>
      <c r="BQ77" s="127"/>
      <c r="BR77" s="127"/>
      <c r="BS77" s="127"/>
      <c r="BT77" s="127"/>
      <c r="BU77" s="127"/>
      <c r="BV77" s="127"/>
      <c r="BW77" s="127"/>
      <c r="BX77" s="127"/>
      <c r="BY77" s="127"/>
      <c r="BZ77" s="127"/>
      <c r="CA77" s="127"/>
      <c r="CB77" s="127"/>
      <c r="CC77" s="127"/>
      <c r="CD77" s="127"/>
      <c r="CE77" s="127"/>
      <c r="CF77" s="127"/>
      <c r="CG77" s="127"/>
      <c r="CH77" s="127"/>
      <c r="CI77" s="127"/>
      <c r="CJ77" s="127"/>
      <c r="CK77" s="127"/>
      <c r="CL77" s="127"/>
      <c r="CM77" s="127"/>
      <c r="CN77" s="127"/>
      <c r="CO77" s="127"/>
      <c r="CP77" s="127"/>
      <c r="CQ77" s="127"/>
      <c r="CR77" s="127"/>
      <c r="CS77" s="127"/>
      <c r="CT77" s="127"/>
      <c r="CU77" s="127"/>
      <c r="CV77" s="127"/>
      <c r="CW77" s="127"/>
      <c r="CX77" s="127"/>
      <c r="CY77" s="127"/>
      <c r="CZ77" s="127"/>
      <c r="DA77" s="127"/>
      <c r="DB77" s="127"/>
      <c r="DC77" s="127"/>
      <c r="DD77" s="127"/>
      <c r="DE77" s="127"/>
      <c r="DF77" s="127"/>
      <c r="DG77" s="127"/>
      <c r="DH77" s="127"/>
      <c r="DI77" s="127"/>
      <c r="DJ77" s="127"/>
      <c r="DK77" s="127"/>
      <c r="DL77" s="127"/>
      <c r="DM77" s="127"/>
      <c r="DN77" s="127"/>
      <c r="DO77" s="127"/>
      <c r="DP77" s="127"/>
      <c r="DQ77" s="127"/>
      <c r="DR77" s="127"/>
      <c r="DS77" s="127"/>
      <c r="DT77" s="127"/>
      <c r="DU77" s="127"/>
      <c r="DV77" s="127"/>
      <c r="DW77" s="127"/>
      <c r="DX77" s="127"/>
      <c r="DY77" s="127"/>
      <c r="DZ77" s="127"/>
      <c r="EA77" s="127"/>
      <c r="EB77" s="127"/>
      <c r="EC77" s="127"/>
      <c r="ED77" s="127"/>
      <c r="EE77" s="127"/>
      <c r="EF77" s="127"/>
      <c r="EG77" s="127"/>
      <c r="EH77" s="127"/>
      <c r="EI77" s="127"/>
      <c r="EJ77" s="127"/>
      <c r="EK77" s="127"/>
      <c r="EL77" s="127"/>
      <c r="EM77" s="127"/>
      <c r="EN77" s="127"/>
      <c r="EO77" s="127"/>
      <c r="EP77" s="127"/>
      <c r="EQ77" s="127"/>
      <c r="ER77" s="127"/>
      <c r="ES77" s="127"/>
      <c r="ET77" s="127"/>
      <c r="EU77" s="127"/>
      <c r="EV77" s="127"/>
      <c r="EW77" s="127"/>
      <c r="EX77" s="127"/>
      <c r="EY77" s="127"/>
      <c r="EZ77" s="127"/>
      <c r="FA77" s="127"/>
      <c r="FB77" s="127"/>
      <c r="FC77" s="127"/>
      <c r="FD77" s="127"/>
      <c r="FE77" s="127"/>
      <c r="FF77" s="127"/>
      <c r="FG77" s="127"/>
      <c r="FH77" s="127"/>
      <c r="FI77" s="127"/>
      <c r="FJ77" s="127"/>
      <c r="FK77" s="127"/>
      <c r="FL77" s="127"/>
      <c r="FM77" s="127"/>
      <c r="FN77" s="127"/>
      <c r="FO77" s="127"/>
      <c r="FP77" s="127"/>
      <c r="FQ77" s="127"/>
      <c r="FR77" s="127"/>
      <c r="FS77" s="127"/>
      <c r="FT77" s="127"/>
      <c r="FU77" s="127"/>
      <c r="FV77" s="127"/>
      <c r="FW77" s="127"/>
      <c r="FX77" s="127"/>
      <c r="FY77" s="127"/>
      <c r="FZ77" s="127"/>
      <c r="GA77" s="127"/>
      <c r="GB77" s="127"/>
      <c r="GC77" s="127"/>
      <c r="GD77" s="127"/>
      <c r="GE77" s="127"/>
      <c r="GF77" s="127"/>
      <c r="GG77" s="127"/>
      <c r="GH77" s="127"/>
      <c r="GI77" s="127"/>
      <c r="GJ77" s="127"/>
      <c r="GK77" s="127"/>
      <c r="GL77" s="127"/>
      <c r="GM77" s="127"/>
      <c r="GN77" s="127"/>
      <c r="GO77" s="127"/>
      <c r="GP77" s="127"/>
      <c r="GQ77" s="127"/>
      <c r="GR77" s="127"/>
      <c r="GS77" s="127"/>
      <c r="GT77" s="127"/>
      <c r="GU77" s="127"/>
      <c r="GV77" s="127"/>
      <c r="GW77" s="127"/>
      <c r="GX77" s="127"/>
      <c r="GY77" s="127"/>
      <c r="GZ77" s="127"/>
      <c r="HA77" s="127"/>
      <c r="HB77" s="127"/>
      <c r="HC77" s="127"/>
      <c r="HD77" s="127"/>
      <c r="HE77" s="127"/>
      <c r="HF77" s="127"/>
      <c r="HG77" s="127"/>
      <c r="HH77" s="127"/>
      <c r="HI77" s="127"/>
      <c r="HJ77" s="127"/>
      <c r="HK77" s="127"/>
      <c r="HL77" s="127"/>
      <c r="HM77" s="127"/>
      <c r="HN77" s="127"/>
      <c r="HO77" s="127"/>
      <c r="HP77" s="127"/>
      <c r="HQ77" s="127"/>
      <c r="HR77" s="127"/>
      <c r="HS77" s="127"/>
      <c r="HT77" s="127"/>
      <c r="HU77" s="127"/>
      <c r="HV77" s="127"/>
      <c r="HW77" s="127"/>
      <c r="HX77" s="127"/>
      <c r="HY77" s="127"/>
      <c r="HZ77" s="127"/>
      <c r="IA77" s="127"/>
      <c r="IB77" s="127"/>
      <c r="IC77" s="127"/>
      <c r="ID77" s="127"/>
      <c r="IE77" s="127"/>
      <c r="IF77" s="127"/>
      <c r="IG77" s="127"/>
      <c r="IH77" s="127"/>
      <c r="II77" s="127"/>
      <c r="IJ77" s="127"/>
      <c r="IK77" s="127"/>
      <c r="IL77" s="127"/>
      <c r="IM77" s="127"/>
      <c r="IN77" s="127"/>
      <c r="IO77" s="127"/>
      <c r="IP77" s="127"/>
      <c r="IQ77" s="127"/>
      <c r="IR77" s="127"/>
      <c r="IS77" s="127"/>
      <c r="IT77" s="127"/>
      <c r="IU77" s="127"/>
      <c r="IV77" s="127"/>
    </row>
    <row r="78" spans="1:256" hidden="1" x14ac:dyDescent="0.25">
      <c r="A78" s="319" t="s">
        <v>817</v>
      </c>
      <c r="B78" s="331">
        <f>'10'!B86</f>
        <v>0</v>
      </c>
      <c r="C78" s="117">
        <f>'10'!C86</f>
        <v>0</v>
      </c>
      <c r="D78" s="119"/>
      <c r="E78" s="119"/>
      <c r="F78" s="119"/>
      <c r="G78" s="119"/>
      <c r="H78" s="119"/>
      <c r="I78" s="119"/>
      <c r="J78" s="128"/>
      <c r="K78" s="128"/>
      <c r="L78" s="119"/>
      <c r="M78" s="119"/>
      <c r="N78" s="119"/>
      <c r="O78" s="119"/>
      <c r="P78" s="119"/>
      <c r="Q78" s="119"/>
      <c r="R78" s="119"/>
      <c r="S78" s="119"/>
      <c r="T78" s="119"/>
      <c r="U78" s="119"/>
      <c r="V78" s="119"/>
      <c r="W78" s="119"/>
      <c r="X78" s="119"/>
      <c r="Y78" s="119"/>
      <c r="Z78" s="119"/>
      <c r="AA78" s="119"/>
      <c r="AB78" s="119"/>
      <c r="AC78" s="119"/>
      <c r="AD78" s="119"/>
      <c r="AE78" s="119"/>
      <c r="AF78" s="119"/>
      <c r="AG78" s="119"/>
      <c r="AH78" s="129"/>
      <c r="AI78" s="129"/>
      <c r="AJ78" s="119"/>
      <c r="AK78" s="119"/>
      <c r="AL78" s="119"/>
      <c r="AM78" s="119"/>
      <c r="AN78" s="119"/>
      <c r="AO78" s="119"/>
      <c r="AP78" s="119"/>
      <c r="AQ78" s="119"/>
      <c r="AR78" s="119"/>
      <c r="AS78" s="119"/>
    </row>
    <row r="79" spans="1:256" ht="21" x14ac:dyDescent="0.25">
      <c r="A79" s="75" t="s">
        <v>864</v>
      </c>
      <c r="B79" s="262" t="s">
        <v>865</v>
      </c>
      <c r="C79" s="75"/>
      <c r="D79" s="101" t="s">
        <v>868</v>
      </c>
      <c r="E79" s="101" t="s">
        <v>868</v>
      </c>
      <c r="F79" s="101" t="s">
        <v>868</v>
      </c>
      <c r="G79" s="101" t="s">
        <v>868</v>
      </c>
      <c r="H79" s="101" t="s">
        <v>868</v>
      </c>
      <c r="I79" s="101" t="s">
        <v>868</v>
      </c>
      <c r="J79" s="101" t="s">
        <v>868</v>
      </c>
      <c r="K79" s="101" t="s">
        <v>868</v>
      </c>
      <c r="L79" s="101" t="s">
        <v>868</v>
      </c>
      <c r="M79" s="101" t="s">
        <v>868</v>
      </c>
      <c r="N79" s="101" t="s">
        <v>868</v>
      </c>
      <c r="O79" s="101" t="s">
        <v>868</v>
      </c>
      <c r="P79" s="101" t="s">
        <v>868</v>
      </c>
      <c r="Q79" s="101" t="s">
        <v>868</v>
      </c>
      <c r="R79" s="101" t="s">
        <v>868</v>
      </c>
      <c r="S79" s="101" t="s">
        <v>868</v>
      </c>
      <c r="T79" s="101" t="s">
        <v>868</v>
      </c>
      <c r="U79" s="101" t="s">
        <v>868</v>
      </c>
      <c r="V79" s="101" t="s">
        <v>868</v>
      </c>
      <c r="W79" s="101" t="s">
        <v>868</v>
      </c>
      <c r="X79" s="101" t="s">
        <v>868</v>
      </c>
      <c r="Y79" s="101" t="s">
        <v>868</v>
      </c>
      <c r="Z79" s="101" t="s">
        <v>868</v>
      </c>
      <c r="AA79" s="101" t="s">
        <v>868</v>
      </c>
      <c r="AB79" s="101" t="s">
        <v>868</v>
      </c>
      <c r="AC79" s="101" t="s">
        <v>868</v>
      </c>
      <c r="AD79" s="101" t="s">
        <v>868</v>
      </c>
      <c r="AE79" s="101" t="s">
        <v>868</v>
      </c>
      <c r="AF79" s="101" t="s">
        <v>868</v>
      </c>
      <c r="AG79" s="101" t="s">
        <v>868</v>
      </c>
      <c r="AH79" s="101" t="s">
        <v>868</v>
      </c>
      <c r="AI79" s="101" t="s">
        <v>868</v>
      </c>
      <c r="AJ79" s="101" t="s">
        <v>868</v>
      </c>
      <c r="AK79" s="101" t="s">
        <v>868</v>
      </c>
      <c r="AL79" s="101" t="s">
        <v>868</v>
      </c>
      <c r="AM79" s="101" t="s">
        <v>868</v>
      </c>
      <c r="AN79" s="101" t="s">
        <v>868</v>
      </c>
      <c r="AO79" s="101" t="s">
        <v>868</v>
      </c>
      <c r="AP79" s="101" t="s">
        <v>868</v>
      </c>
      <c r="AQ79" s="101" t="s">
        <v>868</v>
      </c>
      <c r="AR79" s="101" t="s">
        <v>868</v>
      </c>
      <c r="AS79" s="101" t="s">
        <v>868</v>
      </c>
    </row>
    <row r="80" spans="1:256" ht="21" x14ac:dyDescent="0.25">
      <c r="A80" s="75" t="s">
        <v>426</v>
      </c>
      <c r="B80" s="262" t="s">
        <v>866</v>
      </c>
      <c r="C80" s="75"/>
      <c r="D80" s="279">
        <f t="shared" ref="D80:AG80" si="69">D81</f>
        <v>0</v>
      </c>
      <c r="E80" s="279">
        <f t="shared" si="69"/>
        <v>0</v>
      </c>
      <c r="F80" s="279">
        <f t="shared" si="69"/>
        <v>0</v>
      </c>
      <c r="G80" s="279">
        <f t="shared" si="69"/>
        <v>0</v>
      </c>
      <c r="H80" s="279">
        <f t="shared" si="69"/>
        <v>0</v>
      </c>
      <c r="I80" s="279">
        <f t="shared" si="69"/>
        <v>0</v>
      </c>
      <c r="J80" s="279">
        <f t="shared" si="69"/>
        <v>0</v>
      </c>
      <c r="K80" s="279">
        <f t="shared" si="69"/>
        <v>0</v>
      </c>
      <c r="L80" s="279">
        <f t="shared" si="69"/>
        <v>0</v>
      </c>
      <c r="M80" s="279">
        <f t="shared" si="69"/>
        <v>0</v>
      </c>
      <c r="N80" s="279">
        <f t="shared" si="69"/>
        <v>0</v>
      </c>
      <c r="O80" s="279">
        <f t="shared" si="69"/>
        <v>0</v>
      </c>
      <c r="P80" s="279">
        <f t="shared" si="69"/>
        <v>0</v>
      </c>
      <c r="Q80" s="279">
        <f t="shared" si="69"/>
        <v>0</v>
      </c>
      <c r="R80" s="279">
        <f t="shared" si="69"/>
        <v>0</v>
      </c>
      <c r="S80" s="279">
        <f t="shared" si="69"/>
        <v>0</v>
      </c>
      <c r="T80" s="279">
        <f t="shared" si="69"/>
        <v>0</v>
      </c>
      <c r="U80" s="279">
        <f t="shared" si="69"/>
        <v>0</v>
      </c>
      <c r="V80" s="279">
        <f t="shared" si="69"/>
        <v>0</v>
      </c>
      <c r="W80" s="279">
        <f t="shared" si="69"/>
        <v>0</v>
      </c>
      <c r="X80" s="279">
        <f t="shared" si="69"/>
        <v>0</v>
      </c>
      <c r="Y80" s="279">
        <f t="shared" si="69"/>
        <v>0</v>
      </c>
      <c r="Z80" s="279">
        <f t="shared" si="69"/>
        <v>0</v>
      </c>
      <c r="AA80" s="279">
        <f t="shared" si="69"/>
        <v>0</v>
      </c>
      <c r="AB80" s="279">
        <f t="shared" si="69"/>
        <v>0</v>
      </c>
      <c r="AC80" s="279">
        <f t="shared" si="69"/>
        <v>0</v>
      </c>
      <c r="AD80" s="279">
        <f t="shared" si="69"/>
        <v>0</v>
      </c>
      <c r="AE80" s="279">
        <f t="shared" si="69"/>
        <v>0</v>
      </c>
      <c r="AF80" s="279">
        <f t="shared" si="69"/>
        <v>0</v>
      </c>
      <c r="AG80" s="279">
        <f t="shared" si="69"/>
        <v>0</v>
      </c>
      <c r="AH80" s="279">
        <f>AH81</f>
        <v>0</v>
      </c>
      <c r="AI80" s="279">
        <f t="shared" ref="AI80:AS80" si="70">AI81</f>
        <v>0</v>
      </c>
      <c r="AJ80" s="279">
        <f t="shared" si="70"/>
        <v>0</v>
      </c>
      <c r="AK80" s="279">
        <f t="shared" si="70"/>
        <v>0</v>
      </c>
      <c r="AL80" s="279">
        <f t="shared" si="70"/>
        <v>0</v>
      </c>
      <c r="AM80" s="279">
        <f t="shared" si="70"/>
        <v>0</v>
      </c>
      <c r="AN80" s="279">
        <f t="shared" si="70"/>
        <v>0</v>
      </c>
      <c r="AO80" s="279">
        <f t="shared" si="70"/>
        <v>0</v>
      </c>
      <c r="AP80" s="279">
        <f t="shared" si="70"/>
        <v>0</v>
      </c>
      <c r="AQ80" s="279">
        <f t="shared" si="70"/>
        <v>0</v>
      </c>
      <c r="AR80" s="279">
        <f t="shared" si="70"/>
        <v>0</v>
      </c>
      <c r="AS80" s="279">
        <f t="shared" si="70"/>
        <v>0</v>
      </c>
    </row>
    <row r="81" spans="1:45" ht="21" x14ac:dyDescent="0.25">
      <c r="A81" s="75" t="s">
        <v>424</v>
      </c>
      <c r="B81" s="262" t="s">
        <v>819</v>
      </c>
      <c r="C81" s="104"/>
      <c r="D81" s="279">
        <f t="shared" ref="D81:AG81" si="71">SUM(D82)</f>
        <v>0</v>
      </c>
      <c r="E81" s="279">
        <f t="shared" si="71"/>
        <v>0</v>
      </c>
      <c r="F81" s="279">
        <f t="shared" si="71"/>
        <v>0</v>
      </c>
      <c r="G81" s="279">
        <f t="shared" si="71"/>
        <v>0</v>
      </c>
      <c r="H81" s="279">
        <f t="shared" si="71"/>
        <v>0</v>
      </c>
      <c r="I81" s="279">
        <f t="shared" si="71"/>
        <v>0</v>
      </c>
      <c r="J81" s="279">
        <f t="shared" si="71"/>
        <v>0</v>
      </c>
      <c r="K81" s="279">
        <f t="shared" si="71"/>
        <v>0</v>
      </c>
      <c r="L81" s="279">
        <f t="shared" si="71"/>
        <v>0</v>
      </c>
      <c r="M81" s="279">
        <f t="shared" si="71"/>
        <v>0</v>
      </c>
      <c r="N81" s="279">
        <f t="shared" si="71"/>
        <v>0</v>
      </c>
      <c r="O81" s="279">
        <f t="shared" si="71"/>
        <v>0</v>
      </c>
      <c r="P81" s="279">
        <f t="shared" si="71"/>
        <v>0</v>
      </c>
      <c r="Q81" s="279">
        <f t="shared" si="71"/>
        <v>0</v>
      </c>
      <c r="R81" s="279">
        <f t="shared" si="71"/>
        <v>0</v>
      </c>
      <c r="S81" s="279">
        <f t="shared" si="71"/>
        <v>0</v>
      </c>
      <c r="T81" s="279">
        <f t="shared" si="71"/>
        <v>0</v>
      </c>
      <c r="U81" s="279">
        <f t="shared" si="71"/>
        <v>0</v>
      </c>
      <c r="V81" s="279">
        <f t="shared" si="71"/>
        <v>0</v>
      </c>
      <c r="W81" s="279">
        <f t="shared" si="71"/>
        <v>0</v>
      </c>
      <c r="X81" s="279">
        <f t="shared" si="71"/>
        <v>0</v>
      </c>
      <c r="Y81" s="279">
        <f t="shared" si="71"/>
        <v>0</v>
      </c>
      <c r="Z81" s="279">
        <f t="shared" si="71"/>
        <v>0</v>
      </c>
      <c r="AA81" s="279">
        <f t="shared" si="71"/>
        <v>0</v>
      </c>
      <c r="AB81" s="279">
        <f t="shared" si="71"/>
        <v>0</v>
      </c>
      <c r="AC81" s="279">
        <f t="shared" si="71"/>
        <v>0</v>
      </c>
      <c r="AD81" s="279">
        <f t="shared" si="71"/>
        <v>0</v>
      </c>
      <c r="AE81" s="279">
        <f t="shared" si="71"/>
        <v>0</v>
      </c>
      <c r="AF81" s="279">
        <f t="shared" si="71"/>
        <v>0</v>
      </c>
      <c r="AG81" s="279">
        <f t="shared" si="71"/>
        <v>0</v>
      </c>
      <c r="AH81" s="279">
        <f>SUM(AH82)</f>
        <v>0</v>
      </c>
      <c r="AI81" s="279">
        <f t="shared" ref="AI81:AS81" si="72">SUM(AI82)</f>
        <v>0</v>
      </c>
      <c r="AJ81" s="279">
        <f t="shared" si="72"/>
        <v>0</v>
      </c>
      <c r="AK81" s="279">
        <f t="shared" si="72"/>
        <v>0</v>
      </c>
      <c r="AL81" s="279">
        <f t="shared" si="72"/>
        <v>0</v>
      </c>
      <c r="AM81" s="279">
        <f t="shared" si="72"/>
        <v>0</v>
      </c>
      <c r="AN81" s="279">
        <f t="shared" si="72"/>
        <v>0</v>
      </c>
      <c r="AO81" s="279">
        <f t="shared" si="72"/>
        <v>0</v>
      </c>
      <c r="AP81" s="279">
        <f t="shared" si="72"/>
        <v>0</v>
      </c>
      <c r="AQ81" s="279">
        <f t="shared" si="72"/>
        <v>0</v>
      </c>
      <c r="AR81" s="279">
        <f t="shared" si="72"/>
        <v>0</v>
      </c>
      <c r="AS81" s="279">
        <f t="shared" si="72"/>
        <v>0</v>
      </c>
    </row>
    <row r="82" spans="1:45" hidden="1" x14ac:dyDescent="0.25">
      <c r="A82" s="293" t="s">
        <v>424</v>
      </c>
      <c r="B82" s="124"/>
      <c r="C82" s="117"/>
      <c r="D82" s="112"/>
      <c r="E82" s="112"/>
      <c r="F82" s="112"/>
      <c r="G82" s="112"/>
      <c r="H82" s="112"/>
      <c r="I82" s="112"/>
      <c r="J82" s="112"/>
      <c r="K82" s="112"/>
      <c r="L82" s="112"/>
      <c r="M82" s="112"/>
      <c r="N82" s="112"/>
      <c r="O82" s="112"/>
      <c r="P82" s="112"/>
      <c r="Q82" s="112"/>
      <c r="R82" s="112"/>
      <c r="S82" s="112"/>
      <c r="T82" s="112"/>
      <c r="U82" s="112"/>
      <c r="V82" s="112"/>
      <c r="W82" s="112"/>
      <c r="X82" s="112"/>
      <c r="Y82" s="112"/>
      <c r="Z82" s="112"/>
      <c r="AA82" s="112"/>
      <c r="AB82" s="112"/>
      <c r="AC82" s="112"/>
      <c r="AD82" s="112"/>
      <c r="AE82" s="112"/>
      <c r="AF82" s="112"/>
      <c r="AG82" s="112"/>
      <c r="AH82" s="112"/>
      <c r="AI82" s="112"/>
      <c r="AJ82" s="112"/>
      <c r="AK82" s="112"/>
      <c r="AL82" s="112"/>
      <c r="AM82" s="112"/>
      <c r="AN82" s="112"/>
      <c r="AO82" s="112"/>
      <c r="AP82" s="112"/>
      <c r="AQ82" s="112"/>
      <c r="AR82" s="112"/>
      <c r="AS82" s="112"/>
    </row>
    <row r="83" spans="1:45" ht="21" x14ac:dyDescent="0.25">
      <c r="A83" s="75" t="s">
        <v>420</v>
      </c>
      <c r="B83" s="262" t="s">
        <v>867</v>
      </c>
      <c r="C83" s="101"/>
      <c r="D83" s="101" t="s">
        <v>868</v>
      </c>
      <c r="E83" s="101" t="s">
        <v>868</v>
      </c>
      <c r="F83" s="101" t="s">
        <v>868</v>
      </c>
      <c r="G83" s="101" t="s">
        <v>868</v>
      </c>
      <c r="H83" s="101" t="s">
        <v>868</v>
      </c>
      <c r="I83" s="101" t="s">
        <v>868</v>
      </c>
      <c r="J83" s="101" t="s">
        <v>868</v>
      </c>
      <c r="K83" s="101" t="s">
        <v>868</v>
      </c>
      <c r="L83" s="101" t="s">
        <v>868</v>
      </c>
      <c r="M83" s="101" t="s">
        <v>868</v>
      </c>
      <c r="N83" s="101" t="s">
        <v>868</v>
      </c>
      <c r="O83" s="101" t="s">
        <v>868</v>
      </c>
      <c r="P83" s="101" t="s">
        <v>868</v>
      </c>
      <c r="Q83" s="101" t="s">
        <v>868</v>
      </c>
      <c r="R83" s="101" t="s">
        <v>868</v>
      </c>
      <c r="S83" s="101" t="s">
        <v>868</v>
      </c>
      <c r="T83" s="101" t="s">
        <v>868</v>
      </c>
      <c r="U83" s="101" t="s">
        <v>868</v>
      </c>
      <c r="V83" s="101" t="s">
        <v>868</v>
      </c>
      <c r="W83" s="101" t="s">
        <v>868</v>
      </c>
      <c r="X83" s="101" t="s">
        <v>868</v>
      </c>
      <c r="Y83" s="101" t="s">
        <v>868</v>
      </c>
      <c r="Z83" s="101" t="s">
        <v>868</v>
      </c>
      <c r="AA83" s="101" t="s">
        <v>868</v>
      </c>
      <c r="AB83" s="101" t="s">
        <v>868</v>
      </c>
      <c r="AC83" s="101" t="s">
        <v>868</v>
      </c>
      <c r="AD83" s="101" t="s">
        <v>868</v>
      </c>
      <c r="AE83" s="101" t="s">
        <v>868</v>
      </c>
      <c r="AF83" s="101" t="s">
        <v>868</v>
      </c>
      <c r="AG83" s="101" t="s">
        <v>868</v>
      </c>
      <c r="AH83" s="101" t="s">
        <v>868</v>
      </c>
      <c r="AI83" s="101" t="s">
        <v>868</v>
      </c>
      <c r="AJ83" s="101" t="s">
        <v>868</v>
      </c>
      <c r="AK83" s="101" t="s">
        <v>868</v>
      </c>
      <c r="AL83" s="101" t="s">
        <v>868</v>
      </c>
      <c r="AM83" s="101" t="s">
        <v>868</v>
      </c>
      <c r="AN83" s="101" t="s">
        <v>868</v>
      </c>
      <c r="AO83" s="101" t="s">
        <v>868</v>
      </c>
      <c r="AP83" s="101" t="s">
        <v>868</v>
      </c>
      <c r="AQ83" s="101" t="s">
        <v>868</v>
      </c>
      <c r="AR83" s="101" t="s">
        <v>868</v>
      </c>
      <c r="AS83" s="101" t="s">
        <v>868</v>
      </c>
    </row>
    <row r="84" spans="1:45" ht="21" x14ac:dyDescent="0.25">
      <c r="A84" s="75" t="s">
        <v>418</v>
      </c>
      <c r="B84" s="262" t="s">
        <v>869</v>
      </c>
      <c r="C84" s="101"/>
      <c r="D84" s="101" t="s">
        <v>868</v>
      </c>
      <c r="E84" s="101" t="s">
        <v>868</v>
      </c>
      <c r="F84" s="101" t="s">
        <v>868</v>
      </c>
      <c r="G84" s="101" t="s">
        <v>868</v>
      </c>
      <c r="H84" s="101" t="s">
        <v>868</v>
      </c>
      <c r="I84" s="101" t="s">
        <v>868</v>
      </c>
      <c r="J84" s="101" t="s">
        <v>868</v>
      </c>
      <c r="K84" s="101" t="s">
        <v>868</v>
      </c>
      <c r="L84" s="101" t="s">
        <v>868</v>
      </c>
      <c r="M84" s="101" t="s">
        <v>868</v>
      </c>
      <c r="N84" s="101" t="s">
        <v>868</v>
      </c>
      <c r="O84" s="101" t="s">
        <v>868</v>
      </c>
      <c r="P84" s="101" t="s">
        <v>868</v>
      </c>
      <c r="Q84" s="101" t="s">
        <v>868</v>
      </c>
      <c r="R84" s="101" t="s">
        <v>868</v>
      </c>
      <c r="S84" s="101" t="s">
        <v>868</v>
      </c>
      <c r="T84" s="101" t="s">
        <v>868</v>
      </c>
      <c r="U84" s="101" t="s">
        <v>868</v>
      </c>
      <c r="V84" s="101" t="s">
        <v>868</v>
      </c>
      <c r="W84" s="101" t="s">
        <v>868</v>
      </c>
      <c r="X84" s="101" t="s">
        <v>868</v>
      </c>
      <c r="Y84" s="101" t="s">
        <v>868</v>
      </c>
      <c r="Z84" s="101" t="s">
        <v>868</v>
      </c>
      <c r="AA84" s="101" t="s">
        <v>868</v>
      </c>
      <c r="AB84" s="101" t="s">
        <v>868</v>
      </c>
      <c r="AC84" s="101" t="s">
        <v>868</v>
      </c>
      <c r="AD84" s="101" t="s">
        <v>868</v>
      </c>
      <c r="AE84" s="101" t="s">
        <v>868</v>
      </c>
      <c r="AF84" s="101" t="s">
        <v>868</v>
      </c>
      <c r="AG84" s="101" t="s">
        <v>868</v>
      </c>
      <c r="AH84" s="101" t="s">
        <v>868</v>
      </c>
      <c r="AI84" s="101" t="s">
        <v>868</v>
      </c>
      <c r="AJ84" s="101" t="s">
        <v>868</v>
      </c>
      <c r="AK84" s="101" t="s">
        <v>868</v>
      </c>
      <c r="AL84" s="101" t="s">
        <v>868</v>
      </c>
      <c r="AM84" s="101" t="s">
        <v>868</v>
      </c>
      <c r="AN84" s="101" t="s">
        <v>868</v>
      </c>
      <c r="AO84" s="101" t="s">
        <v>868</v>
      </c>
      <c r="AP84" s="101" t="s">
        <v>868</v>
      </c>
      <c r="AQ84" s="101" t="s">
        <v>868</v>
      </c>
      <c r="AR84" s="101" t="s">
        <v>868</v>
      </c>
      <c r="AS84" s="101" t="s">
        <v>868</v>
      </c>
    </row>
    <row r="85" spans="1:45" ht="21" x14ac:dyDescent="0.25">
      <c r="A85" s="75" t="s">
        <v>416</v>
      </c>
      <c r="B85" s="262" t="s">
        <v>870</v>
      </c>
      <c r="C85" s="101"/>
      <c r="D85" s="101" t="s">
        <v>868</v>
      </c>
      <c r="E85" s="101" t="s">
        <v>868</v>
      </c>
      <c r="F85" s="101" t="s">
        <v>868</v>
      </c>
      <c r="G85" s="101" t="s">
        <v>868</v>
      </c>
      <c r="H85" s="101" t="s">
        <v>868</v>
      </c>
      <c r="I85" s="101" t="s">
        <v>868</v>
      </c>
      <c r="J85" s="101" t="s">
        <v>868</v>
      </c>
      <c r="K85" s="101" t="s">
        <v>868</v>
      </c>
      <c r="L85" s="101" t="s">
        <v>868</v>
      </c>
      <c r="M85" s="101" t="s">
        <v>868</v>
      </c>
      <c r="N85" s="101" t="s">
        <v>868</v>
      </c>
      <c r="O85" s="101" t="s">
        <v>868</v>
      </c>
      <c r="P85" s="101" t="s">
        <v>868</v>
      </c>
      <c r="Q85" s="101" t="s">
        <v>868</v>
      </c>
      <c r="R85" s="101" t="s">
        <v>868</v>
      </c>
      <c r="S85" s="101" t="s">
        <v>868</v>
      </c>
      <c r="T85" s="101" t="s">
        <v>868</v>
      </c>
      <c r="U85" s="101" t="s">
        <v>868</v>
      </c>
      <c r="V85" s="101" t="s">
        <v>868</v>
      </c>
      <c r="W85" s="101" t="s">
        <v>868</v>
      </c>
      <c r="X85" s="101" t="s">
        <v>868</v>
      </c>
      <c r="Y85" s="101" t="s">
        <v>868</v>
      </c>
      <c r="Z85" s="101" t="s">
        <v>868</v>
      </c>
      <c r="AA85" s="101" t="s">
        <v>868</v>
      </c>
      <c r="AB85" s="101" t="s">
        <v>868</v>
      </c>
      <c r="AC85" s="101" t="s">
        <v>868</v>
      </c>
      <c r="AD85" s="101" t="s">
        <v>868</v>
      </c>
      <c r="AE85" s="101" t="s">
        <v>868</v>
      </c>
      <c r="AF85" s="101" t="s">
        <v>868</v>
      </c>
      <c r="AG85" s="101" t="s">
        <v>868</v>
      </c>
      <c r="AH85" s="101" t="s">
        <v>868</v>
      </c>
      <c r="AI85" s="101" t="s">
        <v>868</v>
      </c>
      <c r="AJ85" s="101" t="s">
        <v>868</v>
      </c>
      <c r="AK85" s="101" t="s">
        <v>868</v>
      </c>
      <c r="AL85" s="101" t="s">
        <v>868</v>
      </c>
      <c r="AM85" s="101" t="s">
        <v>868</v>
      </c>
      <c r="AN85" s="101" t="s">
        <v>868</v>
      </c>
      <c r="AO85" s="101" t="s">
        <v>868</v>
      </c>
      <c r="AP85" s="101" t="s">
        <v>868</v>
      </c>
      <c r="AQ85" s="101" t="s">
        <v>868</v>
      </c>
      <c r="AR85" s="101" t="s">
        <v>868</v>
      </c>
      <c r="AS85" s="101" t="s">
        <v>868</v>
      </c>
    </row>
    <row r="86" spans="1:45" ht="31.5" x14ac:dyDescent="0.25">
      <c r="A86" s="75" t="s">
        <v>414</v>
      </c>
      <c r="B86" s="262" t="s">
        <v>871</v>
      </c>
      <c r="C86" s="101"/>
      <c r="D86" s="101" t="s">
        <v>868</v>
      </c>
      <c r="E86" s="101" t="s">
        <v>868</v>
      </c>
      <c r="F86" s="101" t="s">
        <v>868</v>
      </c>
      <c r="G86" s="101" t="s">
        <v>868</v>
      </c>
      <c r="H86" s="101" t="s">
        <v>868</v>
      </c>
      <c r="I86" s="101" t="s">
        <v>868</v>
      </c>
      <c r="J86" s="101" t="s">
        <v>868</v>
      </c>
      <c r="K86" s="101" t="s">
        <v>868</v>
      </c>
      <c r="L86" s="101" t="s">
        <v>868</v>
      </c>
      <c r="M86" s="101" t="s">
        <v>868</v>
      </c>
      <c r="N86" s="101" t="s">
        <v>868</v>
      </c>
      <c r="O86" s="101" t="s">
        <v>868</v>
      </c>
      <c r="P86" s="101" t="s">
        <v>868</v>
      </c>
      <c r="Q86" s="101" t="s">
        <v>868</v>
      </c>
      <c r="R86" s="101" t="s">
        <v>868</v>
      </c>
      <c r="S86" s="101" t="s">
        <v>868</v>
      </c>
      <c r="T86" s="101" t="s">
        <v>868</v>
      </c>
      <c r="U86" s="101" t="s">
        <v>868</v>
      </c>
      <c r="V86" s="101" t="s">
        <v>868</v>
      </c>
      <c r="W86" s="101" t="s">
        <v>868</v>
      </c>
      <c r="X86" s="101" t="s">
        <v>868</v>
      </c>
      <c r="Y86" s="101" t="s">
        <v>868</v>
      </c>
      <c r="Z86" s="101" t="s">
        <v>868</v>
      </c>
      <c r="AA86" s="101" t="s">
        <v>868</v>
      </c>
      <c r="AB86" s="101" t="s">
        <v>868</v>
      </c>
      <c r="AC86" s="101" t="s">
        <v>868</v>
      </c>
      <c r="AD86" s="101" t="s">
        <v>868</v>
      </c>
      <c r="AE86" s="101" t="s">
        <v>868</v>
      </c>
      <c r="AF86" s="101" t="s">
        <v>868</v>
      </c>
      <c r="AG86" s="101" t="s">
        <v>868</v>
      </c>
      <c r="AH86" s="101" t="s">
        <v>868</v>
      </c>
      <c r="AI86" s="101" t="s">
        <v>868</v>
      </c>
      <c r="AJ86" s="101" t="s">
        <v>868</v>
      </c>
      <c r="AK86" s="101" t="s">
        <v>868</v>
      </c>
      <c r="AL86" s="101" t="s">
        <v>868</v>
      </c>
      <c r="AM86" s="101" t="s">
        <v>868</v>
      </c>
      <c r="AN86" s="101" t="s">
        <v>868</v>
      </c>
      <c r="AO86" s="101" t="s">
        <v>868</v>
      </c>
      <c r="AP86" s="101" t="s">
        <v>868</v>
      </c>
      <c r="AQ86" s="101" t="s">
        <v>868</v>
      </c>
      <c r="AR86" s="101" t="s">
        <v>868</v>
      </c>
      <c r="AS86" s="101" t="s">
        <v>868</v>
      </c>
    </row>
    <row r="87" spans="1:45" ht="31.5" x14ac:dyDescent="0.25">
      <c r="A87" s="75" t="s">
        <v>412</v>
      </c>
      <c r="B87" s="262" t="s">
        <v>872</v>
      </c>
      <c r="C87" s="101"/>
      <c r="D87" s="101" t="s">
        <v>868</v>
      </c>
      <c r="E87" s="101" t="s">
        <v>868</v>
      </c>
      <c r="F87" s="101" t="s">
        <v>868</v>
      </c>
      <c r="G87" s="101" t="s">
        <v>868</v>
      </c>
      <c r="H87" s="101" t="s">
        <v>868</v>
      </c>
      <c r="I87" s="101" t="s">
        <v>868</v>
      </c>
      <c r="J87" s="101" t="s">
        <v>868</v>
      </c>
      <c r="K87" s="101" t="s">
        <v>868</v>
      </c>
      <c r="L87" s="101" t="s">
        <v>868</v>
      </c>
      <c r="M87" s="101" t="s">
        <v>868</v>
      </c>
      <c r="N87" s="101" t="s">
        <v>868</v>
      </c>
      <c r="O87" s="101" t="s">
        <v>868</v>
      </c>
      <c r="P87" s="101" t="s">
        <v>868</v>
      </c>
      <c r="Q87" s="101" t="s">
        <v>868</v>
      </c>
      <c r="R87" s="101" t="s">
        <v>868</v>
      </c>
      <c r="S87" s="101" t="s">
        <v>868</v>
      </c>
      <c r="T87" s="101" t="s">
        <v>868</v>
      </c>
      <c r="U87" s="101" t="s">
        <v>868</v>
      </c>
      <c r="V87" s="101" t="s">
        <v>868</v>
      </c>
      <c r="W87" s="101" t="s">
        <v>868</v>
      </c>
      <c r="X87" s="101" t="s">
        <v>868</v>
      </c>
      <c r="Y87" s="101" t="s">
        <v>868</v>
      </c>
      <c r="Z87" s="101" t="s">
        <v>868</v>
      </c>
      <c r="AA87" s="101" t="s">
        <v>868</v>
      </c>
      <c r="AB87" s="101" t="s">
        <v>868</v>
      </c>
      <c r="AC87" s="101" t="s">
        <v>868</v>
      </c>
      <c r="AD87" s="101" t="s">
        <v>868</v>
      </c>
      <c r="AE87" s="101" t="s">
        <v>868</v>
      </c>
      <c r="AF87" s="101" t="s">
        <v>868</v>
      </c>
      <c r="AG87" s="101" t="s">
        <v>868</v>
      </c>
      <c r="AH87" s="101" t="s">
        <v>868</v>
      </c>
      <c r="AI87" s="101" t="s">
        <v>868</v>
      </c>
      <c r="AJ87" s="101" t="s">
        <v>868</v>
      </c>
      <c r="AK87" s="101" t="s">
        <v>868</v>
      </c>
      <c r="AL87" s="101" t="s">
        <v>868</v>
      </c>
      <c r="AM87" s="101" t="s">
        <v>868</v>
      </c>
      <c r="AN87" s="101" t="s">
        <v>868</v>
      </c>
      <c r="AO87" s="101" t="s">
        <v>868</v>
      </c>
      <c r="AP87" s="101" t="s">
        <v>868</v>
      </c>
      <c r="AQ87" s="101" t="s">
        <v>868</v>
      </c>
      <c r="AR87" s="101" t="s">
        <v>868</v>
      </c>
      <c r="AS87" s="101" t="s">
        <v>868</v>
      </c>
    </row>
    <row r="88" spans="1:45" ht="31.5" x14ac:dyDescent="0.25">
      <c r="A88" s="75" t="s">
        <v>410</v>
      </c>
      <c r="B88" s="262" t="s">
        <v>873</v>
      </c>
      <c r="C88" s="101"/>
      <c r="D88" s="101" t="s">
        <v>868</v>
      </c>
      <c r="E88" s="101" t="s">
        <v>868</v>
      </c>
      <c r="F88" s="101" t="s">
        <v>868</v>
      </c>
      <c r="G88" s="101" t="s">
        <v>868</v>
      </c>
      <c r="H88" s="101" t="s">
        <v>868</v>
      </c>
      <c r="I88" s="101" t="s">
        <v>868</v>
      </c>
      <c r="J88" s="101" t="s">
        <v>868</v>
      </c>
      <c r="K88" s="101" t="s">
        <v>868</v>
      </c>
      <c r="L88" s="101" t="s">
        <v>868</v>
      </c>
      <c r="M88" s="101" t="s">
        <v>868</v>
      </c>
      <c r="N88" s="101" t="s">
        <v>868</v>
      </c>
      <c r="O88" s="101" t="s">
        <v>868</v>
      </c>
      <c r="P88" s="101" t="s">
        <v>868</v>
      </c>
      <c r="Q88" s="101" t="s">
        <v>868</v>
      </c>
      <c r="R88" s="101" t="s">
        <v>868</v>
      </c>
      <c r="S88" s="101" t="s">
        <v>868</v>
      </c>
      <c r="T88" s="101" t="s">
        <v>868</v>
      </c>
      <c r="U88" s="101" t="s">
        <v>868</v>
      </c>
      <c r="V88" s="101" t="s">
        <v>868</v>
      </c>
      <c r="W88" s="101" t="s">
        <v>868</v>
      </c>
      <c r="X88" s="101" t="s">
        <v>868</v>
      </c>
      <c r="Y88" s="101" t="s">
        <v>868</v>
      </c>
      <c r="Z88" s="101" t="s">
        <v>868</v>
      </c>
      <c r="AA88" s="101" t="s">
        <v>868</v>
      </c>
      <c r="AB88" s="101" t="s">
        <v>868</v>
      </c>
      <c r="AC88" s="101" t="s">
        <v>868</v>
      </c>
      <c r="AD88" s="101" t="s">
        <v>868</v>
      </c>
      <c r="AE88" s="101" t="s">
        <v>868</v>
      </c>
      <c r="AF88" s="101" t="s">
        <v>868</v>
      </c>
      <c r="AG88" s="101" t="s">
        <v>868</v>
      </c>
      <c r="AH88" s="101" t="s">
        <v>868</v>
      </c>
      <c r="AI88" s="101" t="s">
        <v>868</v>
      </c>
      <c r="AJ88" s="101" t="s">
        <v>868</v>
      </c>
      <c r="AK88" s="101" t="s">
        <v>868</v>
      </c>
      <c r="AL88" s="101" t="s">
        <v>868</v>
      </c>
      <c r="AM88" s="101" t="s">
        <v>868</v>
      </c>
      <c r="AN88" s="101" t="s">
        <v>868</v>
      </c>
      <c r="AO88" s="101" t="s">
        <v>868</v>
      </c>
      <c r="AP88" s="101" t="s">
        <v>868</v>
      </c>
      <c r="AQ88" s="101" t="s">
        <v>868</v>
      </c>
      <c r="AR88" s="101" t="s">
        <v>868</v>
      </c>
      <c r="AS88" s="101" t="s">
        <v>868</v>
      </c>
    </row>
    <row r="89" spans="1:45" ht="31.5" x14ac:dyDescent="0.25">
      <c r="A89" s="75" t="s">
        <v>874</v>
      </c>
      <c r="B89" s="262" t="s">
        <v>875</v>
      </c>
      <c r="C89" s="101"/>
      <c r="D89" s="101" t="s">
        <v>868</v>
      </c>
      <c r="E89" s="101" t="s">
        <v>868</v>
      </c>
      <c r="F89" s="101" t="s">
        <v>868</v>
      </c>
      <c r="G89" s="101" t="s">
        <v>868</v>
      </c>
      <c r="H89" s="101" t="s">
        <v>868</v>
      </c>
      <c r="I89" s="101" t="s">
        <v>868</v>
      </c>
      <c r="J89" s="101" t="s">
        <v>868</v>
      </c>
      <c r="K89" s="101" t="s">
        <v>868</v>
      </c>
      <c r="L89" s="101" t="s">
        <v>868</v>
      </c>
      <c r="M89" s="101" t="s">
        <v>868</v>
      </c>
      <c r="N89" s="101" t="s">
        <v>868</v>
      </c>
      <c r="O89" s="101" t="s">
        <v>868</v>
      </c>
      <c r="P89" s="101" t="s">
        <v>868</v>
      </c>
      <c r="Q89" s="101" t="s">
        <v>868</v>
      </c>
      <c r="R89" s="101" t="s">
        <v>868</v>
      </c>
      <c r="S89" s="101" t="s">
        <v>868</v>
      </c>
      <c r="T89" s="101" t="s">
        <v>868</v>
      </c>
      <c r="U89" s="101" t="s">
        <v>868</v>
      </c>
      <c r="V89" s="101" t="s">
        <v>868</v>
      </c>
      <c r="W89" s="101" t="s">
        <v>868</v>
      </c>
      <c r="X89" s="101" t="s">
        <v>868</v>
      </c>
      <c r="Y89" s="101" t="s">
        <v>868</v>
      </c>
      <c r="Z89" s="101" t="s">
        <v>868</v>
      </c>
      <c r="AA89" s="101" t="s">
        <v>868</v>
      </c>
      <c r="AB89" s="101" t="s">
        <v>868</v>
      </c>
      <c r="AC89" s="101" t="s">
        <v>868</v>
      </c>
      <c r="AD89" s="101" t="s">
        <v>868</v>
      </c>
      <c r="AE89" s="101" t="s">
        <v>868</v>
      </c>
      <c r="AF89" s="101" t="s">
        <v>868</v>
      </c>
      <c r="AG89" s="101" t="s">
        <v>868</v>
      </c>
      <c r="AH89" s="101" t="s">
        <v>868</v>
      </c>
      <c r="AI89" s="101" t="s">
        <v>868</v>
      </c>
      <c r="AJ89" s="101" t="s">
        <v>868</v>
      </c>
      <c r="AK89" s="101" t="s">
        <v>868</v>
      </c>
      <c r="AL89" s="101" t="s">
        <v>868</v>
      </c>
      <c r="AM89" s="101" t="s">
        <v>868</v>
      </c>
      <c r="AN89" s="101" t="s">
        <v>868</v>
      </c>
      <c r="AO89" s="101" t="s">
        <v>868</v>
      </c>
      <c r="AP89" s="101" t="s">
        <v>868</v>
      </c>
      <c r="AQ89" s="101" t="s">
        <v>868</v>
      </c>
      <c r="AR89" s="101" t="s">
        <v>868</v>
      </c>
      <c r="AS89" s="101" t="s">
        <v>868</v>
      </c>
    </row>
    <row r="90" spans="1:45" ht="31.5" x14ac:dyDescent="0.25">
      <c r="A90" s="75" t="s">
        <v>876</v>
      </c>
      <c r="B90" s="262" t="s">
        <v>877</v>
      </c>
      <c r="C90" s="101"/>
      <c r="D90" s="101" t="s">
        <v>868</v>
      </c>
      <c r="E90" s="101" t="s">
        <v>868</v>
      </c>
      <c r="F90" s="101" t="s">
        <v>868</v>
      </c>
      <c r="G90" s="101" t="s">
        <v>868</v>
      </c>
      <c r="H90" s="101" t="s">
        <v>868</v>
      </c>
      <c r="I90" s="101" t="s">
        <v>868</v>
      </c>
      <c r="J90" s="101" t="s">
        <v>868</v>
      </c>
      <c r="K90" s="101" t="s">
        <v>868</v>
      </c>
      <c r="L90" s="101" t="s">
        <v>868</v>
      </c>
      <c r="M90" s="101" t="s">
        <v>868</v>
      </c>
      <c r="N90" s="101" t="s">
        <v>868</v>
      </c>
      <c r="O90" s="101" t="s">
        <v>868</v>
      </c>
      <c r="P90" s="101" t="s">
        <v>868</v>
      </c>
      <c r="Q90" s="101" t="s">
        <v>868</v>
      </c>
      <c r="R90" s="101" t="s">
        <v>868</v>
      </c>
      <c r="S90" s="101" t="s">
        <v>868</v>
      </c>
      <c r="T90" s="101" t="s">
        <v>868</v>
      </c>
      <c r="U90" s="101" t="s">
        <v>868</v>
      </c>
      <c r="V90" s="101" t="s">
        <v>868</v>
      </c>
      <c r="W90" s="101" t="s">
        <v>868</v>
      </c>
      <c r="X90" s="101" t="s">
        <v>868</v>
      </c>
      <c r="Y90" s="101" t="s">
        <v>868</v>
      </c>
      <c r="Z90" s="101" t="s">
        <v>868</v>
      </c>
      <c r="AA90" s="101" t="s">
        <v>868</v>
      </c>
      <c r="AB90" s="101" t="s">
        <v>868</v>
      </c>
      <c r="AC90" s="101" t="s">
        <v>868</v>
      </c>
      <c r="AD90" s="101" t="s">
        <v>868</v>
      </c>
      <c r="AE90" s="101" t="s">
        <v>868</v>
      </c>
      <c r="AF90" s="101" t="s">
        <v>868</v>
      </c>
      <c r="AG90" s="101" t="s">
        <v>868</v>
      </c>
      <c r="AH90" s="101" t="s">
        <v>868</v>
      </c>
      <c r="AI90" s="101" t="s">
        <v>868</v>
      </c>
      <c r="AJ90" s="101" t="s">
        <v>868</v>
      </c>
      <c r="AK90" s="101" t="s">
        <v>868</v>
      </c>
      <c r="AL90" s="101" t="s">
        <v>868</v>
      </c>
      <c r="AM90" s="101" t="s">
        <v>868</v>
      </c>
      <c r="AN90" s="101" t="s">
        <v>868</v>
      </c>
      <c r="AO90" s="101" t="s">
        <v>868</v>
      </c>
      <c r="AP90" s="101" t="s">
        <v>868</v>
      </c>
      <c r="AQ90" s="101" t="s">
        <v>868</v>
      </c>
      <c r="AR90" s="101" t="s">
        <v>868</v>
      </c>
      <c r="AS90" s="101" t="s">
        <v>868</v>
      </c>
    </row>
    <row r="91" spans="1:45" ht="21" x14ac:dyDescent="0.25">
      <c r="A91" s="75" t="s">
        <v>878</v>
      </c>
      <c r="B91" s="262" t="s">
        <v>879</v>
      </c>
      <c r="C91" s="101"/>
      <c r="D91" s="101" t="s">
        <v>868</v>
      </c>
      <c r="E91" s="101" t="s">
        <v>868</v>
      </c>
      <c r="F91" s="101" t="s">
        <v>868</v>
      </c>
      <c r="G91" s="101" t="s">
        <v>868</v>
      </c>
      <c r="H91" s="101" t="s">
        <v>868</v>
      </c>
      <c r="I91" s="101" t="s">
        <v>868</v>
      </c>
      <c r="J91" s="101" t="s">
        <v>868</v>
      </c>
      <c r="K91" s="101" t="s">
        <v>868</v>
      </c>
      <c r="L91" s="101" t="s">
        <v>868</v>
      </c>
      <c r="M91" s="101" t="s">
        <v>868</v>
      </c>
      <c r="N91" s="101" t="s">
        <v>868</v>
      </c>
      <c r="O91" s="101" t="s">
        <v>868</v>
      </c>
      <c r="P91" s="101" t="s">
        <v>868</v>
      </c>
      <c r="Q91" s="101" t="s">
        <v>868</v>
      </c>
      <c r="R91" s="101" t="s">
        <v>868</v>
      </c>
      <c r="S91" s="101" t="s">
        <v>868</v>
      </c>
      <c r="T91" s="101" t="s">
        <v>868</v>
      </c>
      <c r="U91" s="101" t="s">
        <v>868</v>
      </c>
      <c r="V91" s="101" t="s">
        <v>868</v>
      </c>
      <c r="W91" s="101" t="s">
        <v>868</v>
      </c>
      <c r="X91" s="101" t="s">
        <v>868</v>
      </c>
      <c r="Y91" s="101" t="s">
        <v>868</v>
      </c>
      <c r="Z91" s="101" t="s">
        <v>868</v>
      </c>
      <c r="AA91" s="101" t="s">
        <v>868</v>
      </c>
      <c r="AB91" s="101" t="s">
        <v>868</v>
      </c>
      <c r="AC91" s="101" t="s">
        <v>868</v>
      </c>
      <c r="AD91" s="101" t="s">
        <v>868</v>
      </c>
      <c r="AE91" s="101" t="s">
        <v>868</v>
      </c>
      <c r="AF91" s="101" t="s">
        <v>868</v>
      </c>
      <c r="AG91" s="101" t="s">
        <v>868</v>
      </c>
      <c r="AH91" s="101" t="s">
        <v>868</v>
      </c>
      <c r="AI91" s="101" t="s">
        <v>868</v>
      </c>
      <c r="AJ91" s="101" t="s">
        <v>868</v>
      </c>
      <c r="AK91" s="101" t="s">
        <v>868</v>
      </c>
      <c r="AL91" s="101" t="s">
        <v>868</v>
      </c>
      <c r="AM91" s="101" t="s">
        <v>868</v>
      </c>
      <c r="AN91" s="101" t="s">
        <v>868</v>
      </c>
      <c r="AO91" s="101" t="s">
        <v>868</v>
      </c>
      <c r="AP91" s="101" t="s">
        <v>868</v>
      </c>
      <c r="AQ91" s="101" t="s">
        <v>868</v>
      </c>
      <c r="AR91" s="101" t="s">
        <v>868</v>
      </c>
      <c r="AS91" s="101" t="s">
        <v>868</v>
      </c>
    </row>
    <row r="92" spans="1:45" ht="21" x14ac:dyDescent="0.25">
      <c r="A92" s="75" t="s">
        <v>880</v>
      </c>
      <c r="B92" s="262" t="s">
        <v>881</v>
      </c>
      <c r="C92" s="101"/>
      <c r="D92" s="101" t="s">
        <v>868</v>
      </c>
      <c r="E92" s="101" t="s">
        <v>868</v>
      </c>
      <c r="F92" s="101" t="s">
        <v>868</v>
      </c>
      <c r="G92" s="101" t="s">
        <v>868</v>
      </c>
      <c r="H92" s="101" t="s">
        <v>868</v>
      </c>
      <c r="I92" s="101" t="s">
        <v>868</v>
      </c>
      <c r="J92" s="101" t="s">
        <v>868</v>
      </c>
      <c r="K92" s="101" t="s">
        <v>868</v>
      </c>
      <c r="L92" s="101" t="s">
        <v>868</v>
      </c>
      <c r="M92" s="101" t="s">
        <v>868</v>
      </c>
      <c r="N92" s="101" t="s">
        <v>868</v>
      </c>
      <c r="O92" s="101" t="s">
        <v>868</v>
      </c>
      <c r="P92" s="101" t="s">
        <v>868</v>
      </c>
      <c r="Q92" s="101" t="s">
        <v>868</v>
      </c>
      <c r="R92" s="101" t="s">
        <v>868</v>
      </c>
      <c r="S92" s="101" t="s">
        <v>868</v>
      </c>
      <c r="T92" s="101" t="s">
        <v>868</v>
      </c>
      <c r="U92" s="101" t="s">
        <v>868</v>
      </c>
      <c r="V92" s="101" t="s">
        <v>868</v>
      </c>
      <c r="W92" s="101" t="s">
        <v>868</v>
      </c>
      <c r="X92" s="101" t="s">
        <v>868</v>
      </c>
      <c r="Y92" s="101" t="s">
        <v>868</v>
      </c>
      <c r="Z92" s="101" t="s">
        <v>868</v>
      </c>
      <c r="AA92" s="101" t="s">
        <v>868</v>
      </c>
      <c r="AB92" s="101" t="s">
        <v>868</v>
      </c>
      <c r="AC92" s="101" t="s">
        <v>868</v>
      </c>
      <c r="AD92" s="101" t="s">
        <v>868</v>
      </c>
      <c r="AE92" s="101" t="s">
        <v>868</v>
      </c>
      <c r="AF92" s="101" t="s">
        <v>868</v>
      </c>
      <c r="AG92" s="101" t="s">
        <v>868</v>
      </c>
      <c r="AH92" s="101" t="s">
        <v>868</v>
      </c>
      <c r="AI92" s="101" t="s">
        <v>868</v>
      </c>
      <c r="AJ92" s="101" t="s">
        <v>868</v>
      </c>
      <c r="AK92" s="101" t="s">
        <v>868</v>
      </c>
      <c r="AL92" s="101" t="s">
        <v>868</v>
      </c>
      <c r="AM92" s="101" t="s">
        <v>868</v>
      </c>
      <c r="AN92" s="101" t="s">
        <v>868</v>
      </c>
      <c r="AO92" s="101" t="s">
        <v>868</v>
      </c>
      <c r="AP92" s="101" t="s">
        <v>868</v>
      </c>
      <c r="AQ92" s="101" t="s">
        <v>868</v>
      </c>
      <c r="AR92" s="101" t="s">
        <v>868</v>
      </c>
      <c r="AS92" s="101" t="s">
        <v>868</v>
      </c>
    </row>
    <row r="93" spans="1:45" ht="42" x14ac:dyDescent="0.25">
      <c r="A93" s="75" t="s">
        <v>406</v>
      </c>
      <c r="B93" s="262" t="s">
        <v>882</v>
      </c>
      <c r="C93" s="101"/>
      <c r="D93" s="101" t="s">
        <v>868</v>
      </c>
      <c r="E93" s="101" t="s">
        <v>868</v>
      </c>
      <c r="F93" s="101" t="s">
        <v>868</v>
      </c>
      <c r="G93" s="101" t="s">
        <v>868</v>
      </c>
      <c r="H93" s="101" t="s">
        <v>868</v>
      </c>
      <c r="I93" s="101" t="s">
        <v>868</v>
      </c>
      <c r="J93" s="101" t="s">
        <v>868</v>
      </c>
      <c r="K93" s="101" t="s">
        <v>868</v>
      </c>
      <c r="L93" s="101" t="s">
        <v>868</v>
      </c>
      <c r="M93" s="101" t="s">
        <v>868</v>
      </c>
      <c r="N93" s="101" t="s">
        <v>868</v>
      </c>
      <c r="O93" s="101" t="s">
        <v>868</v>
      </c>
      <c r="P93" s="101" t="s">
        <v>868</v>
      </c>
      <c r="Q93" s="101" t="s">
        <v>868</v>
      </c>
      <c r="R93" s="101" t="s">
        <v>868</v>
      </c>
      <c r="S93" s="101" t="s">
        <v>868</v>
      </c>
      <c r="T93" s="101" t="s">
        <v>868</v>
      </c>
      <c r="U93" s="101" t="s">
        <v>868</v>
      </c>
      <c r="V93" s="101" t="s">
        <v>868</v>
      </c>
      <c r="W93" s="101" t="s">
        <v>868</v>
      </c>
      <c r="X93" s="101" t="s">
        <v>868</v>
      </c>
      <c r="Y93" s="101" t="s">
        <v>868</v>
      </c>
      <c r="Z93" s="101" t="s">
        <v>868</v>
      </c>
      <c r="AA93" s="101" t="s">
        <v>868</v>
      </c>
      <c r="AB93" s="101" t="s">
        <v>868</v>
      </c>
      <c r="AC93" s="101" t="s">
        <v>868</v>
      </c>
      <c r="AD93" s="101" t="s">
        <v>868</v>
      </c>
      <c r="AE93" s="101" t="s">
        <v>868</v>
      </c>
      <c r="AF93" s="101" t="s">
        <v>868</v>
      </c>
      <c r="AG93" s="101" t="s">
        <v>868</v>
      </c>
      <c r="AH93" s="101" t="s">
        <v>868</v>
      </c>
      <c r="AI93" s="101" t="s">
        <v>868</v>
      </c>
      <c r="AJ93" s="101" t="s">
        <v>868</v>
      </c>
      <c r="AK93" s="101" t="s">
        <v>868</v>
      </c>
      <c r="AL93" s="101" t="s">
        <v>868</v>
      </c>
      <c r="AM93" s="101" t="s">
        <v>868</v>
      </c>
      <c r="AN93" s="101" t="s">
        <v>868</v>
      </c>
      <c r="AO93" s="101" t="s">
        <v>868</v>
      </c>
      <c r="AP93" s="101" t="s">
        <v>868</v>
      </c>
      <c r="AQ93" s="101" t="s">
        <v>868</v>
      </c>
      <c r="AR93" s="101" t="s">
        <v>868</v>
      </c>
      <c r="AS93" s="101" t="s">
        <v>868</v>
      </c>
    </row>
    <row r="94" spans="1:45" ht="31.5" x14ac:dyDescent="0.25">
      <c r="A94" s="75" t="s">
        <v>883</v>
      </c>
      <c r="B94" s="262" t="s">
        <v>884</v>
      </c>
      <c r="C94" s="101"/>
      <c r="D94" s="101" t="s">
        <v>868</v>
      </c>
      <c r="E94" s="101" t="s">
        <v>868</v>
      </c>
      <c r="F94" s="101" t="s">
        <v>868</v>
      </c>
      <c r="G94" s="101" t="s">
        <v>868</v>
      </c>
      <c r="H94" s="101" t="s">
        <v>868</v>
      </c>
      <c r="I94" s="101" t="s">
        <v>868</v>
      </c>
      <c r="J94" s="101" t="s">
        <v>868</v>
      </c>
      <c r="K94" s="101" t="s">
        <v>868</v>
      </c>
      <c r="L94" s="101" t="s">
        <v>868</v>
      </c>
      <c r="M94" s="101" t="s">
        <v>868</v>
      </c>
      <c r="N94" s="101" t="s">
        <v>868</v>
      </c>
      <c r="O94" s="101" t="s">
        <v>868</v>
      </c>
      <c r="P94" s="101" t="s">
        <v>868</v>
      </c>
      <c r="Q94" s="101" t="s">
        <v>868</v>
      </c>
      <c r="R94" s="101" t="s">
        <v>868</v>
      </c>
      <c r="S94" s="101" t="s">
        <v>868</v>
      </c>
      <c r="T94" s="101" t="s">
        <v>868</v>
      </c>
      <c r="U94" s="101" t="s">
        <v>868</v>
      </c>
      <c r="V94" s="101" t="s">
        <v>868</v>
      </c>
      <c r="W94" s="101" t="s">
        <v>868</v>
      </c>
      <c r="X94" s="101" t="s">
        <v>868</v>
      </c>
      <c r="Y94" s="101" t="s">
        <v>868</v>
      </c>
      <c r="Z94" s="101" t="s">
        <v>868</v>
      </c>
      <c r="AA94" s="101" t="s">
        <v>868</v>
      </c>
      <c r="AB94" s="101" t="s">
        <v>868</v>
      </c>
      <c r="AC94" s="101" t="s">
        <v>868</v>
      </c>
      <c r="AD94" s="101" t="s">
        <v>868</v>
      </c>
      <c r="AE94" s="101" t="s">
        <v>868</v>
      </c>
      <c r="AF94" s="101" t="s">
        <v>868</v>
      </c>
      <c r="AG94" s="101" t="s">
        <v>868</v>
      </c>
      <c r="AH94" s="101" t="s">
        <v>868</v>
      </c>
      <c r="AI94" s="101" t="s">
        <v>868</v>
      </c>
      <c r="AJ94" s="101" t="s">
        <v>868</v>
      </c>
      <c r="AK94" s="101" t="s">
        <v>868</v>
      </c>
      <c r="AL94" s="101" t="s">
        <v>868</v>
      </c>
      <c r="AM94" s="101" t="s">
        <v>868</v>
      </c>
      <c r="AN94" s="101" t="s">
        <v>868</v>
      </c>
      <c r="AO94" s="101" t="s">
        <v>868</v>
      </c>
      <c r="AP94" s="101" t="s">
        <v>868</v>
      </c>
      <c r="AQ94" s="101" t="s">
        <v>868</v>
      </c>
      <c r="AR94" s="101" t="s">
        <v>868</v>
      </c>
      <c r="AS94" s="101" t="s">
        <v>868</v>
      </c>
    </row>
    <row r="95" spans="1:45" ht="31.5" x14ac:dyDescent="0.25">
      <c r="A95" s="75" t="s">
        <v>885</v>
      </c>
      <c r="B95" s="262" t="s">
        <v>886</v>
      </c>
      <c r="C95" s="101"/>
      <c r="D95" s="101" t="s">
        <v>868</v>
      </c>
      <c r="E95" s="101" t="s">
        <v>868</v>
      </c>
      <c r="F95" s="101" t="s">
        <v>868</v>
      </c>
      <c r="G95" s="101" t="s">
        <v>868</v>
      </c>
      <c r="H95" s="101" t="s">
        <v>868</v>
      </c>
      <c r="I95" s="101" t="s">
        <v>868</v>
      </c>
      <c r="J95" s="101" t="s">
        <v>868</v>
      </c>
      <c r="K95" s="101" t="s">
        <v>868</v>
      </c>
      <c r="L95" s="101" t="s">
        <v>868</v>
      </c>
      <c r="M95" s="101" t="s">
        <v>868</v>
      </c>
      <c r="N95" s="101" t="s">
        <v>868</v>
      </c>
      <c r="O95" s="101" t="s">
        <v>868</v>
      </c>
      <c r="P95" s="101" t="s">
        <v>868</v>
      </c>
      <c r="Q95" s="101" t="s">
        <v>868</v>
      </c>
      <c r="R95" s="101" t="s">
        <v>868</v>
      </c>
      <c r="S95" s="101" t="s">
        <v>868</v>
      </c>
      <c r="T95" s="101" t="s">
        <v>868</v>
      </c>
      <c r="U95" s="101" t="s">
        <v>868</v>
      </c>
      <c r="V95" s="101" t="s">
        <v>868</v>
      </c>
      <c r="W95" s="101" t="s">
        <v>868</v>
      </c>
      <c r="X95" s="101" t="s">
        <v>868</v>
      </c>
      <c r="Y95" s="101" t="s">
        <v>868</v>
      </c>
      <c r="Z95" s="101" t="s">
        <v>868</v>
      </c>
      <c r="AA95" s="101" t="s">
        <v>868</v>
      </c>
      <c r="AB95" s="101" t="s">
        <v>868</v>
      </c>
      <c r="AC95" s="101" t="s">
        <v>868</v>
      </c>
      <c r="AD95" s="101" t="s">
        <v>868</v>
      </c>
      <c r="AE95" s="101" t="s">
        <v>868</v>
      </c>
      <c r="AF95" s="101" t="s">
        <v>868</v>
      </c>
      <c r="AG95" s="101" t="s">
        <v>868</v>
      </c>
      <c r="AH95" s="101" t="s">
        <v>868</v>
      </c>
      <c r="AI95" s="101" t="s">
        <v>868</v>
      </c>
      <c r="AJ95" s="101" t="s">
        <v>868</v>
      </c>
      <c r="AK95" s="101" t="s">
        <v>868</v>
      </c>
      <c r="AL95" s="101" t="s">
        <v>868</v>
      </c>
      <c r="AM95" s="101" t="s">
        <v>868</v>
      </c>
      <c r="AN95" s="101" t="s">
        <v>868</v>
      </c>
      <c r="AO95" s="101" t="s">
        <v>868</v>
      </c>
      <c r="AP95" s="101" t="s">
        <v>868</v>
      </c>
      <c r="AQ95" s="101" t="s">
        <v>868</v>
      </c>
      <c r="AR95" s="101" t="s">
        <v>868</v>
      </c>
      <c r="AS95" s="101" t="s">
        <v>868</v>
      </c>
    </row>
    <row r="96" spans="1:45" ht="21" x14ac:dyDescent="0.25">
      <c r="A96" s="75" t="s">
        <v>405</v>
      </c>
      <c r="B96" s="262" t="s">
        <v>887</v>
      </c>
      <c r="C96" s="101"/>
      <c r="D96" s="279">
        <f t="shared" ref="D96:I96" si="73">SUM(D97:D101)</f>
        <v>0</v>
      </c>
      <c r="E96" s="279">
        <f t="shared" si="73"/>
        <v>0</v>
      </c>
      <c r="F96" s="279">
        <f t="shared" si="73"/>
        <v>0</v>
      </c>
      <c r="G96" s="279">
        <f t="shared" si="73"/>
        <v>0</v>
      </c>
      <c r="H96" s="279">
        <f t="shared" si="73"/>
        <v>0</v>
      </c>
      <c r="I96" s="279">
        <f t="shared" si="73"/>
        <v>0</v>
      </c>
      <c r="J96" s="264">
        <f>SUM(J97:J101)</f>
        <v>2.5</v>
      </c>
      <c r="K96" s="279">
        <f t="shared" ref="K96" si="74">SUM(K97:K101)</f>
        <v>0</v>
      </c>
      <c r="L96" s="279">
        <f t="shared" ref="L96" si="75">SUM(L97:L101)</f>
        <v>0</v>
      </c>
      <c r="M96" s="264">
        <f t="shared" ref="M96" si="76">SUM(M97:M101)</f>
        <v>0</v>
      </c>
      <c r="N96" s="279">
        <f t="shared" ref="N96" si="77">SUM(N97:N101)</f>
        <v>0</v>
      </c>
      <c r="O96" s="279">
        <f t="shared" ref="O96" si="78">SUM(O97:O101)</f>
        <v>0</v>
      </c>
      <c r="P96" s="279">
        <f t="shared" ref="P96:Q96" si="79">SUM(P97:P101)</f>
        <v>0</v>
      </c>
      <c r="Q96" s="279">
        <f t="shared" si="79"/>
        <v>0</v>
      </c>
      <c r="R96" s="279">
        <f t="shared" ref="R96" si="80">SUM(R97:R101)</f>
        <v>0</v>
      </c>
      <c r="S96" s="279">
        <f t="shared" ref="S96" si="81">SUM(S97:S101)</f>
        <v>0</v>
      </c>
      <c r="T96" s="279">
        <f t="shared" ref="T96" si="82">SUM(T97:T101)</f>
        <v>0</v>
      </c>
      <c r="U96" s="279">
        <f t="shared" ref="U96" si="83">SUM(U97:U101)</f>
        <v>0</v>
      </c>
      <c r="V96" s="279">
        <f t="shared" ref="V96" si="84">SUM(V97:V101)</f>
        <v>0</v>
      </c>
      <c r="W96" s="279">
        <f t="shared" ref="W96:X96" si="85">SUM(W97:W101)</f>
        <v>0</v>
      </c>
      <c r="X96" s="279">
        <f t="shared" si="85"/>
        <v>0</v>
      </c>
      <c r="Y96" s="279">
        <f t="shared" ref="Y96" si="86">SUM(Y97:Y101)</f>
        <v>0</v>
      </c>
      <c r="Z96" s="279">
        <f t="shared" ref="Z96" si="87">SUM(Z97:Z101)</f>
        <v>0</v>
      </c>
      <c r="AA96" s="279">
        <f t="shared" ref="AA96" si="88">SUM(AA97:AA101)</f>
        <v>0</v>
      </c>
      <c r="AB96" s="279">
        <f t="shared" ref="AB96" si="89">SUM(AB97:AB101)</f>
        <v>0</v>
      </c>
      <c r="AC96" s="279">
        <f t="shared" ref="AC96" si="90">SUM(AC97:AC101)</f>
        <v>0</v>
      </c>
      <c r="AD96" s="279">
        <f t="shared" ref="AD96:AE96" si="91">SUM(AD97:AD101)</f>
        <v>0</v>
      </c>
      <c r="AE96" s="279">
        <f t="shared" si="91"/>
        <v>0</v>
      </c>
      <c r="AF96" s="279">
        <f t="shared" ref="AF96" si="92">SUM(AF97:AF101)</f>
        <v>0</v>
      </c>
      <c r="AG96" s="279">
        <f t="shared" ref="AG96" si="93">SUM(AG97:AG101)</f>
        <v>0</v>
      </c>
      <c r="AH96" s="279">
        <f t="shared" ref="AH96" si="94">SUM(AH97:AH101)</f>
        <v>5.1470000000000002</v>
      </c>
      <c r="AI96" s="279">
        <f t="shared" ref="AI96" si="95">SUM(AI97:AI101)</f>
        <v>0</v>
      </c>
      <c r="AJ96" s="279">
        <f t="shared" ref="AJ96" si="96">SUM(AJ97:AJ101)</f>
        <v>0</v>
      </c>
      <c r="AK96" s="279">
        <f t="shared" ref="AK96:AL96" si="97">SUM(AK97:AK101)</f>
        <v>0</v>
      </c>
      <c r="AL96" s="279">
        <f t="shared" si="97"/>
        <v>0</v>
      </c>
      <c r="AM96" s="279">
        <f t="shared" ref="AM96" si="98">SUM(AM97:AM101)</f>
        <v>0</v>
      </c>
      <c r="AN96" s="279">
        <f t="shared" ref="AN96" si="99">SUM(AN97:AN101)</f>
        <v>0</v>
      </c>
      <c r="AO96" s="279">
        <f t="shared" ref="AO96" si="100">SUM(AO97:AO101)</f>
        <v>0</v>
      </c>
      <c r="AP96" s="279">
        <f t="shared" ref="AP96" si="101">SUM(AP97:AP101)</f>
        <v>0</v>
      </c>
      <c r="AQ96" s="279">
        <f t="shared" ref="AQ96" si="102">SUM(AQ97:AQ101)</f>
        <v>0</v>
      </c>
      <c r="AR96" s="279">
        <f t="shared" ref="AR96:AS96" si="103">SUM(AR97:AR101)</f>
        <v>0</v>
      </c>
      <c r="AS96" s="279">
        <f t="shared" si="103"/>
        <v>0</v>
      </c>
    </row>
    <row r="97" spans="1:45" ht="21" x14ac:dyDescent="0.25">
      <c r="A97" s="289" t="s">
        <v>403</v>
      </c>
      <c r="B97" s="263" t="str">
        <f>'10'!B108</f>
        <v xml:space="preserve">Строительство КЛ-10,0 кВ от опоры  Ф-112  до опоры в сторону ТП-83   L= 2,5 км </v>
      </c>
      <c r="C97" s="279" t="str">
        <f>'10'!C108</f>
        <v>O_GES_07</v>
      </c>
      <c r="D97" s="112"/>
      <c r="E97" s="112"/>
      <c r="F97" s="112"/>
      <c r="G97" s="112"/>
      <c r="H97" s="112"/>
      <c r="I97" s="112"/>
      <c r="J97" s="112">
        <v>2.5</v>
      </c>
      <c r="K97" s="112"/>
      <c r="L97" s="112"/>
      <c r="M97" s="112"/>
      <c r="N97" s="112"/>
      <c r="O97" s="112"/>
      <c r="P97" s="112"/>
      <c r="Q97" s="112"/>
      <c r="R97" s="112"/>
      <c r="S97" s="112"/>
      <c r="T97" s="112"/>
      <c r="U97" s="112"/>
      <c r="V97" s="112"/>
      <c r="W97" s="112"/>
      <c r="X97" s="112"/>
      <c r="Y97" s="112"/>
      <c r="Z97" s="112"/>
      <c r="AA97" s="112"/>
      <c r="AB97" s="112"/>
      <c r="AC97" s="112"/>
      <c r="AD97" s="112"/>
      <c r="AE97" s="112"/>
      <c r="AF97" s="112"/>
      <c r="AG97" s="112"/>
      <c r="AH97" s="112">
        <v>5.1470000000000002</v>
      </c>
      <c r="AI97" s="112"/>
      <c r="AJ97" s="112"/>
      <c r="AK97" s="112"/>
      <c r="AL97" s="112"/>
      <c r="AM97" s="112"/>
      <c r="AN97" s="112"/>
      <c r="AO97" s="112"/>
      <c r="AP97" s="112"/>
      <c r="AQ97" s="112"/>
      <c r="AR97" s="112"/>
      <c r="AS97" s="112"/>
    </row>
    <row r="98" spans="1:45" hidden="1" x14ac:dyDescent="0.25">
      <c r="A98" s="289" t="s">
        <v>403</v>
      </c>
      <c r="B98" s="263">
        <f>'10'!B109</f>
        <v>0</v>
      </c>
      <c r="C98" s="279">
        <f>'10'!C109</f>
        <v>0</v>
      </c>
      <c r="D98" s="112"/>
      <c r="E98" s="112"/>
      <c r="F98" s="112"/>
      <c r="G98" s="112"/>
      <c r="H98" s="112"/>
      <c r="I98" s="112"/>
      <c r="J98" s="112"/>
      <c r="K98" s="112"/>
      <c r="L98" s="112"/>
      <c r="M98" s="112"/>
      <c r="N98" s="112"/>
      <c r="O98" s="112"/>
      <c r="P98" s="112"/>
      <c r="Q98" s="112"/>
      <c r="R98" s="112"/>
      <c r="S98" s="112"/>
      <c r="T98" s="112"/>
      <c r="U98" s="112"/>
      <c r="V98" s="112"/>
      <c r="W98" s="112"/>
      <c r="X98" s="112"/>
      <c r="Y98" s="112"/>
      <c r="Z98" s="112"/>
      <c r="AA98" s="112"/>
      <c r="AB98" s="112"/>
      <c r="AC98" s="112"/>
      <c r="AD98" s="112"/>
      <c r="AE98" s="112"/>
      <c r="AF98" s="112"/>
      <c r="AG98" s="112"/>
      <c r="AH98" s="112"/>
      <c r="AI98" s="112"/>
      <c r="AJ98" s="112"/>
      <c r="AK98" s="112"/>
      <c r="AL98" s="112"/>
      <c r="AM98" s="112"/>
      <c r="AN98" s="112"/>
      <c r="AO98" s="112"/>
      <c r="AP98" s="112"/>
      <c r="AQ98" s="112"/>
      <c r="AR98" s="112"/>
      <c r="AS98" s="112"/>
    </row>
    <row r="99" spans="1:45" hidden="1" x14ac:dyDescent="0.25">
      <c r="A99" s="289" t="s">
        <v>403</v>
      </c>
      <c r="B99" s="263">
        <f>'10'!B110</f>
        <v>0</v>
      </c>
      <c r="C99" s="279">
        <f>'10'!C110</f>
        <v>0</v>
      </c>
      <c r="D99" s="112"/>
      <c r="E99" s="112"/>
      <c r="F99" s="112"/>
      <c r="G99" s="112"/>
      <c r="H99" s="112"/>
      <c r="I99" s="112"/>
      <c r="J99" s="112"/>
      <c r="K99" s="112"/>
      <c r="L99" s="112"/>
      <c r="M99" s="112"/>
      <c r="N99" s="112"/>
      <c r="O99" s="112"/>
      <c r="P99" s="112"/>
      <c r="Q99" s="112"/>
      <c r="R99" s="112"/>
      <c r="S99" s="112"/>
      <c r="T99" s="112"/>
      <c r="U99" s="112"/>
      <c r="V99" s="112"/>
      <c r="W99" s="112"/>
      <c r="X99" s="112"/>
      <c r="Y99" s="112"/>
      <c r="Z99" s="112"/>
      <c r="AA99" s="112"/>
      <c r="AB99" s="112"/>
      <c r="AC99" s="112"/>
      <c r="AD99" s="112"/>
      <c r="AE99" s="112"/>
      <c r="AF99" s="112"/>
      <c r="AG99" s="112"/>
      <c r="AH99" s="112"/>
      <c r="AI99" s="112"/>
      <c r="AJ99" s="112"/>
      <c r="AK99" s="112"/>
      <c r="AL99" s="112"/>
      <c r="AM99" s="112"/>
      <c r="AN99" s="112"/>
      <c r="AO99" s="112"/>
      <c r="AP99" s="112"/>
      <c r="AQ99" s="112"/>
      <c r="AR99" s="112"/>
      <c r="AS99" s="112"/>
    </row>
    <row r="100" spans="1:45" hidden="1" x14ac:dyDescent="0.25">
      <c r="A100" s="289" t="s">
        <v>403</v>
      </c>
      <c r="B100" s="263">
        <f>'10'!B111</f>
        <v>0</v>
      </c>
      <c r="C100" s="279">
        <f>'10'!C111</f>
        <v>0</v>
      </c>
      <c r="D100" s="112"/>
      <c r="E100" s="112"/>
      <c r="F100" s="112"/>
      <c r="G100" s="112"/>
      <c r="H100" s="112"/>
      <c r="I100" s="112"/>
      <c r="J100" s="112"/>
      <c r="K100" s="112"/>
      <c r="L100" s="112"/>
      <c r="M100" s="112"/>
      <c r="N100" s="112"/>
      <c r="O100" s="112"/>
      <c r="P100" s="112"/>
      <c r="Q100" s="112"/>
      <c r="R100" s="112"/>
      <c r="S100" s="112"/>
      <c r="T100" s="112"/>
      <c r="U100" s="112"/>
      <c r="V100" s="112"/>
      <c r="W100" s="112"/>
      <c r="X100" s="112"/>
      <c r="Y100" s="112"/>
      <c r="Z100" s="112"/>
      <c r="AA100" s="112"/>
      <c r="AB100" s="112"/>
      <c r="AC100" s="112"/>
      <c r="AD100" s="112"/>
      <c r="AE100" s="112"/>
      <c r="AF100" s="112"/>
      <c r="AG100" s="112"/>
      <c r="AH100" s="112"/>
      <c r="AI100" s="112"/>
      <c r="AJ100" s="112"/>
      <c r="AK100" s="112"/>
      <c r="AL100" s="112"/>
      <c r="AM100" s="112"/>
      <c r="AN100" s="112"/>
      <c r="AO100" s="112"/>
      <c r="AP100" s="112"/>
      <c r="AQ100" s="112"/>
      <c r="AR100" s="112"/>
      <c r="AS100" s="112"/>
    </row>
    <row r="101" spans="1:45" hidden="1" x14ac:dyDescent="0.25">
      <c r="A101" s="289" t="s">
        <v>403</v>
      </c>
      <c r="B101" s="263">
        <f>'10'!B112</f>
        <v>0</v>
      </c>
      <c r="C101" s="279">
        <f>'10'!C112</f>
        <v>0</v>
      </c>
      <c r="D101" s="112"/>
      <c r="E101" s="112"/>
      <c r="F101" s="112"/>
      <c r="G101" s="112"/>
      <c r="H101" s="112"/>
      <c r="I101" s="112"/>
      <c r="J101" s="112"/>
      <c r="K101" s="112"/>
      <c r="L101" s="112"/>
      <c r="M101" s="112"/>
      <c r="N101" s="112"/>
      <c r="O101" s="112"/>
      <c r="P101" s="112"/>
      <c r="Q101" s="112"/>
      <c r="R101" s="112"/>
      <c r="S101" s="112"/>
      <c r="T101" s="112"/>
      <c r="U101" s="112"/>
      <c r="V101" s="112"/>
      <c r="W101" s="112"/>
      <c r="X101" s="112"/>
      <c r="Y101" s="112"/>
      <c r="Z101" s="112"/>
      <c r="AA101" s="112"/>
      <c r="AB101" s="112"/>
      <c r="AC101" s="112"/>
      <c r="AD101" s="112"/>
      <c r="AE101" s="112"/>
      <c r="AF101" s="112"/>
      <c r="AG101" s="112"/>
      <c r="AH101" s="112"/>
      <c r="AI101" s="112"/>
      <c r="AJ101" s="112"/>
      <c r="AK101" s="112"/>
      <c r="AL101" s="112"/>
      <c r="AM101" s="112"/>
      <c r="AN101" s="112"/>
      <c r="AO101" s="112"/>
      <c r="AP101" s="112"/>
      <c r="AQ101" s="112"/>
      <c r="AR101" s="112"/>
      <c r="AS101" s="112"/>
    </row>
    <row r="102" spans="1:45" ht="31.5" x14ac:dyDescent="0.25">
      <c r="A102" s="75" t="s">
        <v>807</v>
      </c>
      <c r="B102" s="262" t="s">
        <v>888</v>
      </c>
      <c r="C102" s="101"/>
      <c r="D102" s="101" t="s">
        <v>868</v>
      </c>
      <c r="E102" s="101" t="s">
        <v>868</v>
      </c>
      <c r="F102" s="101" t="s">
        <v>868</v>
      </c>
      <c r="G102" s="101" t="s">
        <v>868</v>
      </c>
      <c r="H102" s="101" t="s">
        <v>868</v>
      </c>
      <c r="I102" s="101" t="s">
        <v>868</v>
      </c>
      <c r="J102" s="101" t="s">
        <v>868</v>
      </c>
      <c r="K102" s="101" t="s">
        <v>868</v>
      </c>
      <c r="L102" s="101" t="s">
        <v>868</v>
      </c>
      <c r="M102" s="101" t="s">
        <v>868</v>
      </c>
      <c r="N102" s="101" t="s">
        <v>868</v>
      </c>
      <c r="O102" s="101" t="s">
        <v>868</v>
      </c>
      <c r="P102" s="101" t="s">
        <v>868</v>
      </c>
      <c r="Q102" s="101" t="s">
        <v>868</v>
      </c>
      <c r="R102" s="101" t="s">
        <v>868</v>
      </c>
      <c r="S102" s="101" t="s">
        <v>868</v>
      </c>
      <c r="T102" s="101" t="s">
        <v>868</v>
      </c>
      <c r="U102" s="101" t="s">
        <v>868</v>
      </c>
      <c r="V102" s="101" t="s">
        <v>868</v>
      </c>
      <c r="W102" s="101" t="s">
        <v>868</v>
      </c>
      <c r="X102" s="101" t="s">
        <v>868</v>
      </c>
      <c r="Y102" s="101" t="s">
        <v>868</v>
      </c>
      <c r="Z102" s="101" t="s">
        <v>868</v>
      </c>
      <c r="AA102" s="101" t="s">
        <v>868</v>
      </c>
      <c r="AB102" s="101" t="s">
        <v>868</v>
      </c>
      <c r="AC102" s="101" t="s">
        <v>868</v>
      </c>
      <c r="AD102" s="101" t="s">
        <v>868</v>
      </c>
      <c r="AE102" s="101" t="s">
        <v>868</v>
      </c>
      <c r="AF102" s="101" t="s">
        <v>868</v>
      </c>
      <c r="AG102" s="101" t="s">
        <v>868</v>
      </c>
      <c r="AH102" s="101" t="s">
        <v>868</v>
      </c>
      <c r="AI102" s="101" t="s">
        <v>868</v>
      </c>
      <c r="AJ102" s="101" t="s">
        <v>868</v>
      </c>
      <c r="AK102" s="101" t="s">
        <v>868</v>
      </c>
      <c r="AL102" s="101" t="s">
        <v>868</v>
      </c>
      <c r="AM102" s="101" t="s">
        <v>868</v>
      </c>
      <c r="AN102" s="101" t="s">
        <v>868</v>
      </c>
      <c r="AO102" s="101" t="s">
        <v>868</v>
      </c>
      <c r="AP102" s="101" t="s">
        <v>868</v>
      </c>
      <c r="AQ102" s="101" t="s">
        <v>868</v>
      </c>
      <c r="AR102" s="101" t="s">
        <v>868</v>
      </c>
      <c r="AS102" s="101" t="s">
        <v>868</v>
      </c>
    </row>
    <row r="103" spans="1:45" ht="21" x14ac:dyDescent="0.25">
      <c r="A103" s="75" t="s">
        <v>806</v>
      </c>
      <c r="B103" s="262" t="s">
        <v>889</v>
      </c>
      <c r="C103" s="101"/>
      <c r="D103" s="279">
        <f>SUM(D104:D108)</f>
        <v>0</v>
      </c>
      <c r="E103" s="279">
        <f t="shared" ref="E103:AS103" si="104">SUM(E104:E108)</f>
        <v>0</v>
      </c>
      <c r="F103" s="279">
        <f t="shared" si="104"/>
        <v>0</v>
      </c>
      <c r="G103" s="279">
        <f t="shared" si="104"/>
        <v>0</v>
      </c>
      <c r="H103" s="279">
        <f t="shared" si="104"/>
        <v>0</v>
      </c>
      <c r="I103" s="279">
        <f t="shared" si="104"/>
        <v>0</v>
      </c>
      <c r="J103" s="279">
        <f t="shared" si="104"/>
        <v>0</v>
      </c>
      <c r="K103" s="279">
        <f t="shared" si="104"/>
        <v>0</v>
      </c>
      <c r="L103" s="279">
        <f t="shared" si="104"/>
        <v>0</v>
      </c>
      <c r="M103" s="279">
        <f t="shared" si="104"/>
        <v>0</v>
      </c>
      <c r="N103" s="279">
        <f t="shared" si="104"/>
        <v>0</v>
      </c>
      <c r="O103" s="279">
        <f t="shared" si="104"/>
        <v>0</v>
      </c>
      <c r="P103" s="279">
        <f t="shared" si="104"/>
        <v>0</v>
      </c>
      <c r="Q103" s="279">
        <f t="shared" si="104"/>
        <v>0</v>
      </c>
      <c r="R103" s="279">
        <f t="shared" si="104"/>
        <v>0</v>
      </c>
      <c r="S103" s="279">
        <f t="shared" si="104"/>
        <v>0</v>
      </c>
      <c r="T103" s="279">
        <f t="shared" si="104"/>
        <v>0</v>
      </c>
      <c r="U103" s="279">
        <f t="shared" si="104"/>
        <v>0</v>
      </c>
      <c r="V103" s="279">
        <f t="shared" si="104"/>
        <v>0</v>
      </c>
      <c r="W103" s="279">
        <f t="shared" si="104"/>
        <v>0</v>
      </c>
      <c r="X103" s="279">
        <f t="shared" si="104"/>
        <v>0</v>
      </c>
      <c r="Y103" s="279">
        <f t="shared" si="104"/>
        <v>0</v>
      </c>
      <c r="Z103" s="279">
        <f t="shared" si="104"/>
        <v>0</v>
      </c>
      <c r="AA103" s="279">
        <f t="shared" si="104"/>
        <v>0</v>
      </c>
      <c r="AB103" s="279">
        <f t="shared" si="104"/>
        <v>0</v>
      </c>
      <c r="AC103" s="279">
        <f t="shared" si="104"/>
        <v>0</v>
      </c>
      <c r="AD103" s="279">
        <f t="shared" si="104"/>
        <v>0</v>
      </c>
      <c r="AE103" s="279">
        <f t="shared" si="104"/>
        <v>0</v>
      </c>
      <c r="AF103" s="279">
        <f t="shared" si="104"/>
        <v>0</v>
      </c>
      <c r="AG103" s="279">
        <f t="shared" si="104"/>
        <v>0</v>
      </c>
      <c r="AH103" s="264">
        <f t="shared" si="104"/>
        <v>5.1100000000000003</v>
      </c>
      <c r="AI103" s="279">
        <f t="shared" si="104"/>
        <v>0</v>
      </c>
      <c r="AJ103" s="279">
        <f t="shared" si="104"/>
        <v>0</v>
      </c>
      <c r="AK103" s="279">
        <f t="shared" si="104"/>
        <v>0</v>
      </c>
      <c r="AL103" s="279">
        <f t="shared" si="104"/>
        <v>0</v>
      </c>
      <c r="AM103" s="279">
        <f t="shared" si="104"/>
        <v>0</v>
      </c>
      <c r="AN103" s="279">
        <f t="shared" si="104"/>
        <v>0</v>
      </c>
      <c r="AO103" s="279">
        <f t="shared" si="104"/>
        <v>0</v>
      </c>
      <c r="AP103" s="279">
        <f t="shared" si="104"/>
        <v>0</v>
      </c>
      <c r="AQ103" s="279">
        <f t="shared" si="104"/>
        <v>0</v>
      </c>
      <c r="AR103" s="279">
        <f t="shared" si="104"/>
        <v>0</v>
      </c>
      <c r="AS103" s="279">
        <f t="shared" si="104"/>
        <v>0</v>
      </c>
    </row>
    <row r="104" spans="1:45" x14ac:dyDescent="0.25">
      <c r="A104" s="75" t="s">
        <v>948</v>
      </c>
      <c r="B104" s="263" t="str">
        <f>'10'!B115</f>
        <v>Приобретение АГП ПСС-131-18Э</v>
      </c>
      <c r="C104" s="279" t="str">
        <f>'10'!C115</f>
        <v>O_GES_08</v>
      </c>
      <c r="D104" s="101"/>
      <c r="E104" s="101"/>
      <c r="F104" s="101"/>
      <c r="G104" s="101"/>
      <c r="H104" s="101"/>
      <c r="I104" s="101"/>
      <c r="J104" s="112"/>
      <c r="K104" s="101"/>
      <c r="L104" s="101"/>
      <c r="M104" s="101"/>
      <c r="N104" s="101"/>
      <c r="O104" s="101"/>
      <c r="P104" s="101"/>
      <c r="Q104" s="101"/>
      <c r="R104" s="101"/>
      <c r="S104" s="101"/>
      <c r="T104" s="101"/>
      <c r="U104" s="101"/>
      <c r="V104" s="101"/>
      <c r="W104" s="101"/>
      <c r="X104" s="101"/>
      <c r="Y104" s="101"/>
      <c r="Z104" s="101"/>
      <c r="AA104" s="101"/>
      <c r="AB104" s="101"/>
      <c r="AC104" s="101"/>
      <c r="AD104" s="101"/>
      <c r="AE104" s="101"/>
      <c r="AF104" s="101"/>
      <c r="AG104" s="101"/>
      <c r="AH104" s="112">
        <v>5.1100000000000003</v>
      </c>
      <c r="AI104" s="101"/>
      <c r="AJ104" s="101"/>
      <c r="AK104" s="101"/>
      <c r="AL104" s="101"/>
      <c r="AM104" s="101"/>
      <c r="AN104" s="101"/>
      <c r="AO104" s="101"/>
      <c r="AP104" s="101"/>
      <c r="AQ104" s="101"/>
      <c r="AR104" s="101"/>
      <c r="AS104" s="101"/>
    </row>
    <row r="105" spans="1:45" hidden="1" x14ac:dyDescent="0.25">
      <c r="A105" s="75"/>
      <c r="B105" s="263"/>
      <c r="C105" s="101"/>
      <c r="D105" s="101"/>
      <c r="E105" s="101"/>
      <c r="F105" s="101"/>
      <c r="G105" s="101"/>
      <c r="H105" s="101"/>
      <c r="I105" s="101"/>
      <c r="J105" s="112"/>
      <c r="K105" s="101"/>
      <c r="L105" s="101"/>
      <c r="M105" s="101"/>
      <c r="N105" s="101"/>
      <c r="O105" s="101"/>
      <c r="P105" s="101"/>
      <c r="Q105" s="101"/>
      <c r="R105" s="101"/>
      <c r="S105" s="101"/>
      <c r="T105" s="101"/>
      <c r="U105" s="101"/>
      <c r="V105" s="101"/>
      <c r="W105" s="101"/>
      <c r="X105" s="101"/>
      <c r="Y105" s="101"/>
      <c r="Z105" s="101"/>
      <c r="AA105" s="101"/>
      <c r="AB105" s="101"/>
      <c r="AC105" s="101"/>
      <c r="AD105" s="101"/>
      <c r="AE105" s="101"/>
      <c r="AF105" s="101"/>
      <c r="AG105" s="101"/>
      <c r="AH105" s="112"/>
      <c r="AI105" s="101"/>
      <c r="AJ105" s="101"/>
      <c r="AK105" s="101"/>
      <c r="AL105" s="101"/>
      <c r="AM105" s="101"/>
      <c r="AN105" s="101"/>
      <c r="AO105" s="101"/>
      <c r="AP105" s="101"/>
      <c r="AQ105" s="101"/>
      <c r="AR105" s="101"/>
      <c r="AS105" s="101"/>
    </row>
    <row r="106" spans="1:45" hidden="1" x14ac:dyDescent="0.25">
      <c r="A106" s="75"/>
      <c r="B106" s="263"/>
      <c r="C106" s="101"/>
      <c r="D106" s="101"/>
      <c r="E106" s="101"/>
      <c r="F106" s="101"/>
      <c r="G106" s="101"/>
      <c r="H106" s="101"/>
      <c r="I106" s="101"/>
      <c r="J106" s="112"/>
      <c r="K106" s="101"/>
      <c r="L106" s="101"/>
      <c r="M106" s="101"/>
      <c r="N106" s="101"/>
      <c r="O106" s="101"/>
      <c r="P106" s="101"/>
      <c r="Q106" s="101"/>
      <c r="R106" s="101"/>
      <c r="S106" s="101"/>
      <c r="T106" s="101"/>
      <c r="U106" s="101"/>
      <c r="V106" s="101"/>
      <c r="W106" s="101"/>
      <c r="X106" s="101"/>
      <c r="Y106" s="101"/>
      <c r="Z106" s="101"/>
      <c r="AA106" s="101"/>
      <c r="AB106" s="101"/>
      <c r="AC106" s="101"/>
      <c r="AD106" s="101"/>
      <c r="AE106" s="101"/>
      <c r="AF106" s="101"/>
      <c r="AG106" s="101"/>
      <c r="AH106" s="112"/>
      <c r="AI106" s="101"/>
      <c r="AJ106" s="101"/>
      <c r="AK106" s="101"/>
      <c r="AL106" s="101"/>
      <c r="AM106" s="101"/>
      <c r="AN106" s="101"/>
      <c r="AO106" s="101"/>
      <c r="AP106" s="101"/>
      <c r="AQ106" s="101"/>
      <c r="AR106" s="101"/>
      <c r="AS106" s="101"/>
    </row>
    <row r="107" spans="1:45" hidden="1" x14ac:dyDescent="0.25">
      <c r="A107" s="75"/>
      <c r="B107" s="263"/>
      <c r="C107" s="101"/>
      <c r="D107" s="101"/>
      <c r="E107" s="101"/>
      <c r="F107" s="101"/>
      <c r="G107" s="101"/>
      <c r="H107" s="101"/>
      <c r="I107" s="101"/>
      <c r="J107" s="112"/>
      <c r="K107" s="101"/>
      <c r="L107" s="101"/>
      <c r="M107" s="101"/>
      <c r="N107" s="101"/>
      <c r="O107" s="101"/>
      <c r="P107" s="101"/>
      <c r="Q107" s="101"/>
      <c r="R107" s="101"/>
      <c r="S107" s="101"/>
      <c r="T107" s="101"/>
      <c r="U107" s="101"/>
      <c r="V107" s="101"/>
      <c r="W107" s="101"/>
      <c r="X107" s="101"/>
      <c r="Y107" s="101"/>
      <c r="Z107" s="101"/>
      <c r="AA107" s="101"/>
      <c r="AB107" s="101"/>
      <c r="AC107" s="101"/>
      <c r="AD107" s="101"/>
      <c r="AE107" s="101"/>
      <c r="AF107" s="101"/>
      <c r="AG107" s="101"/>
      <c r="AH107" s="112"/>
      <c r="AI107" s="101"/>
      <c r="AJ107" s="101"/>
      <c r="AK107" s="101"/>
      <c r="AL107" s="101"/>
      <c r="AM107" s="101"/>
      <c r="AN107" s="101"/>
      <c r="AO107" s="101"/>
      <c r="AP107" s="101"/>
      <c r="AQ107" s="101"/>
      <c r="AR107" s="101"/>
      <c r="AS107" s="101"/>
    </row>
    <row r="108" spans="1:45" hidden="1" x14ac:dyDescent="0.25">
      <c r="A108" s="75"/>
      <c r="B108" s="263"/>
      <c r="C108" s="101"/>
      <c r="D108" s="101"/>
      <c r="E108" s="101"/>
      <c r="F108" s="101"/>
      <c r="G108" s="101"/>
      <c r="H108" s="101"/>
      <c r="I108" s="101"/>
      <c r="J108" s="112"/>
      <c r="K108" s="101"/>
      <c r="L108" s="101"/>
      <c r="M108" s="101"/>
      <c r="N108" s="101"/>
      <c r="O108" s="101"/>
      <c r="P108" s="101"/>
      <c r="Q108" s="101"/>
      <c r="R108" s="101"/>
      <c r="S108" s="101"/>
      <c r="T108" s="101"/>
      <c r="U108" s="101"/>
      <c r="V108" s="101"/>
      <c r="W108" s="101"/>
      <c r="X108" s="101"/>
      <c r="Y108" s="101"/>
      <c r="Z108" s="101"/>
      <c r="AA108" s="101"/>
      <c r="AB108" s="101"/>
      <c r="AC108" s="101"/>
      <c r="AD108" s="101"/>
      <c r="AE108" s="101"/>
      <c r="AF108" s="101"/>
      <c r="AG108" s="101"/>
      <c r="AH108" s="112"/>
      <c r="AI108" s="101"/>
      <c r="AJ108" s="101"/>
      <c r="AK108" s="101"/>
      <c r="AL108" s="101"/>
      <c r="AM108" s="101"/>
      <c r="AN108" s="101"/>
      <c r="AO108" s="101"/>
      <c r="AP108" s="101"/>
      <c r="AQ108" s="101"/>
      <c r="AR108" s="101"/>
      <c r="AS108" s="101"/>
    </row>
    <row r="109" spans="1:45" x14ac:dyDescent="0.25">
      <c r="A109" s="114"/>
      <c r="B109" s="277"/>
      <c r="C109" s="278"/>
      <c r="D109" s="278"/>
      <c r="E109" s="278"/>
      <c r="F109" s="278"/>
      <c r="G109" s="278"/>
      <c r="H109" s="278"/>
      <c r="I109" s="278"/>
      <c r="J109" s="278"/>
      <c r="K109" s="278"/>
      <c r="L109" s="278"/>
      <c r="M109" s="278"/>
      <c r="N109" s="278"/>
      <c r="O109" s="278"/>
      <c r="P109" s="278"/>
      <c r="Q109" s="278"/>
      <c r="R109" s="278"/>
      <c r="S109" s="278"/>
      <c r="T109" s="278"/>
      <c r="U109" s="278"/>
      <c r="V109" s="278"/>
      <c r="W109" s="278"/>
      <c r="X109" s="278"/>
      <c r="Y109" s="278"/>
      <c r="Z109" s="278"/>
      <c r="AA109" s="278"/>
      <c r="AB109" s="278"/>
      <c r="AC109" s="278"/>
      <c r="AD109" s="278"/>
      <c r="AE109" s="278"/>
      <c r="AF109" s="278"/>
      <c r="AG109" s="278"/>
      <c r="AH109" s="278"/>
      <c r="AI109" s="278"/>
      <c r="AJ109" s="278"/>
      <c r="AK109" s="278"/>
      <c r="AL109" s="278"/>
      <c r="AM109" s="278"/>
      <c r="AN109" s="278"/>
      <c r="AO109" s="278"/>
      <c r="AP109" s="278"/>
      <c r="AQ109" s="278"/>
      <c r="AR109" s="278"/>
      <c r="AS109" s="278"/>
    </row>
    <row r="112" spans="1:45" x14ac:dyDescent="0.25">
      <c r="B112" s="2" t="s">
        <v>821</v>
      </c>
      <c r="D112" s="55"/>
      <c r="E112" s="55"/>
      <c r="F112" s="2" t="s">
        <v>822</v>
      </c>
    </row>
  </sheetData>
  <mergeCells count="40">
    <mergeCell ref="H16:I16"/>
    <mergeCell ref="J16:K16"/>
    <mergeCell ref="P16:Q16"/>
    <mergeCell ref="AO2:AS2"/>
    <mergeCell ref="V9:W9"/>
    <mergeCell ref="S6:AC6"/>
    <mergeCell ref="A3:AS3"/>
    <mergeCell ref="AB15:AG15"/>
    <mergeCell ref="AH15:AM15"/>
    <mergeCell ref="AN15:AS15"/>
    <mergeCell ref="T12:AG12"/>
    <mergeCell ref="J15:O15"/>
    <mergeCell ref="P15:U15"/>
    <mergeCell ref="V15:AA15"/>
    <mergeCell ref="A4:AS4"/>
    <mergeCell ref="R16:S16"/>
    <mergeCell ref="T16:U16"/>
    <mergeCell ref="AP16:AQ16"/>
    <mergeCell ref="AR16:AS16"/>
    <mergeCell ref="AH16:AI16"/>
    <mergeCell ref="AJ16:AK16"/>
    <mergeCell ref="AL16:AM16"/>
    <mergeCell ref="AN16:AO16"/>
    <mergeCell ref="V16:W16"/>
    <mergeCell ref="A19:C19"/>
    <mergeCell ref="S7:AC7"/>
    <mergeCell ref="A14:A17"/>
    <mergeCell ref="B14:B17"/>
    <mergeCell ref="C14:C17"/>
    <mergeCell ref="Z16:AA16"/>
    <mergeCell ref="L16:M16"/>
    <mergeCell ref="N16:O16"/>
    <mergeCell ref="X16:Y16"/>
    <mergeCell ref="D14:AS14"/>
    <mergeCell ref="D15:I15"/>
    <mergeCell ref="AB16:AC16"/>
    <mergeCell ref="AD16:AE16"/>
    <mergeCell ref="AF16:AG16"/>
    <mergeCell ref="F16:G16"/>
    <mergeCell ref="D16:E16"/>
  </mergeCells>
  <pageMargins left="0.39370078740157483" right="0.39370078740157483" top="0.78740157480314965" bottom="0.39370078740157483" header="0.19685039370078741" footer="0.19685039370078741"/>
  <pageSetup paperSize="9" orientation="landscape" r:id="rId1"/>
  <headerFooter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11</vt:i4>
      </vt:variant>
    </vt:vector>
  </HeadingPairs>
  <TitlesOfParts>
    <vt:vector size="11" baseType="lpstr"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</vt:vector>
  </TitlesOfParts>
  <Company>КонсультантПлюс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Dmitry</cp:lastModifiedBy>
  <cp:lastPrinted>2024-08-07T06:31:13Z</cp:lastPrinted>
  <dcterms:created xsi:type="dcterms:W3CDTF">2011-01-11T10:25:48Z</dcterms:created>
  <dcterms:modified xsi:type="dcterms:W3CDTF">2024-08-07T06:31:47Z</dcterms:modified>
</cp:coreProperties>
</file>